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G:\AMESP\CREDENCIAMENTO AMESP\Enviados-Revisão 01\"/>
    </mc:Choice>
  </mc:AlternateContent>
  <xr:revisionPtr revIDLastSave="0" documentId="13_ncr:1_{A942771C-2ED9-425B-AAB5-F6BF6C24FA1D}" xr6:coauthVersionLast="47" xr6:coauthVersionMax="47" xr10:uidLastSave="{00000000-0000-0000-0000-000000000000}"/>
  <bookViews>
    <workbookView xWindow="13507" yWindow="0" windowWidth="12323" windowHeight="9293" tabRatio="674" firstSheet="7" activeTab="9" xr2:uid="{00000000-000D-0000-FFFF-FFFF00000000}"/>
  </bookViews>
  <sheets>
    <sheet name="PORCENTAGEM MUNICÍPIOS" sheetId="67" r:id="rId1"/>
    <sheet name="PROFISSIONAIS" sheetId="51" r:id="rId2"/>
    <sheet name="DESLOCAMENTO" sheetId="52" r:id="rId3"/>
    <sheet name="LEV_TOPOG" sheetId="63" r:id="rId4"/>
    <sheet name="ACRÉSCIMO TOPOGRAFIA" sheetId="66" r:id="rId5"/>
    <sheet name="PROJETOS1" sheetId="58" r:id="rId6"/>
    <sheet name="PRANCHAS" sheetId="54" r:id="rId7"/>
    <sheet name="PROJETOS2" sheetId="59" r:id="rId8"/>
    <sheet name="RELATÓRIOS" sheetId="60" r:id="rId9"/>
    <sheet name="ORÇAMENTO" sheetId="57" r:id="rId10"/>
    <sheet name="RESUMO" sheetId="62" r:id="rId11"/>
  </sheets>
  <externalReferences>
    <externalReference r:id="rId12"/>
  </externalReferences>
  <definedNames>
    <definedName name="QUADRO_GERAL">#REF!</definedName>
    <definedName name="SUDECAP">[1]SUDECAP!$A$9:$M$439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57" l="1"/>
  <c r="H17" i="57"/>
  <c r="H18" i="57"/>
  <c r="H19" i="57"/>
  <c r="H20" i="57"/>
  <c r="H7" i="52"/>
  <c r="H6" i="52"/>
  <c r="H8" i="51"/>
  <c r="H9" i="51"/>
  <c r="H10" i="51"/>
  <c r="H11" i="51"/>
  <c r="H12" i="51"/>
  <c r="H13" i="51"/>
  <c r="C3" i="67"/>
  <c r="C2" i="67"/>
  <c r="C5" i="67"/>
  <c r="C6" i="67"/>
  <c r="C7" i="67"/>
  <c r="C8" i="67"/>
  <c r="C9" i="67"/>
  <c r="C10" i="67"/>
  <c r="C11" i="67"/>
  <c r="C12" i="67"/>
  <c r="C13" i="67"/>
  <c r="C14" i="67"/>
  <c r="C15" i="67"/>
  <c r="C16" i="67"/>
  <c r="C17" i="67"/>
  <c r="C18" i="67"/>
  <c r="C19" i="67"/>
  <c r="C20" i="67"/>
  <c r="C22" i="67"/>
  <c r="C23" i="67"/>
  <c r="C24" i="67"/>
  <c r="C25" i="67"/>
  <c r="C26" i="67"/>
  <c r="C27" i="67"/>
  <c r="C28" i="67"/>
  <c r="B29" i="67"/>
  <c r="B8" i="62"/>
  <c r="B7" i="62"/>
  <c r="B6" i="62"/>
  <c r="L3" i="66"/>
  <c r="L4" i="66" s="1"/>
  <c r="I3" i="66"/>
  <c r="I4" i="66" s="1"/>
  <c r="Q3" i="57"/>
  <c r="Q4" i="57" s="1"/>
  <c r="Q3" i="60"/>
  <c r="Q4" i="60" s="1"/>
  <c r="Q3" i="59"/>
  <c r="Q4" i="59"/>
  <c r="Q3" i="58"/>
  <c r="Q4" i="58" s="1"/>
  <c r="Q3" i="52"/>
  <c r="Q4" i="52"/>
  <c r="Q3" i="63"/>
  <c r="Q4" i="63" s="1"/>
  <c r="Q4" i="51"/>
  <c r="N3" i="63"/>
  <c r="N4" i="63" s="1"/>
  <c r="B5" i="62"/>
  <c r="B11" i="62"/>
  <c r="B10" i="62"/>
  <c r="B9" i="62"/>
  <c r="G9" i="63" l="1"/>
  <c r="H9" i="63" s="1"/>
  <c r="J9" i="63" s="1"/>
  <c r="G8" i="63"/>
  <c r="H8" i="63" s="1"/>
  <c r="J8" i="63" s="1"/>
  <c r="G7" i="63"/>
  <c r="H7" i="63" s="1"/>
  <c r="J7" i="63" s="1"/>
  <c r="G6" i="63"/>
  <c r="H6" i="63" s="1"/>
  <c r="J6" i="63" s="1"/>
  <c r="N3" i="57"/>
  <c r="N3" i="60"/>
  <c r="N3" i="59"/>
  <c r="N3" i="58"/>
  <c r="N3" i="52"/>
  <c r="C29" i="67" l="1"/>
  <c r="J10" i="63"/>
  <c r="D5" i="62" s="1"/>
  <c r="B4" i="62"/>
  <c r="B3" i="62"/>
  <c r="N4" i="60"/>
  <c r="N4" i="59"/>
  <c r="N4" i="58"/>
  <c r="N4" i="57"/>
  <c r="N4" i="52"/>
  <c r="N4" i="51"/>
  <c r="G14" i="59" l="1"/>
  <c r="H14" i="59" s="1"/>
  <c r="J14" i="59" s="1"/>
  <c r="G13" i="59"/>
  <c r="H13" i="59" s="1"/>
  <c r="J13" i="59" s="1"/>
  <c r="G12" i="59"/>
  <c r="H12" i="59" s="1"/>
  <c r="J12" i="59" s="1"/>
  <c r="G16" i="59"/>
  <c r="H16" i="59" s="1"/>
  <c r="J16" i="59" s="1"/>
  <c r="G11" i="59"/>
  <c r="H11" i="59" s="1"/>
  <c r="J11" i="59" s="1"/>
  <c r="G10" i="59"/>
  <c r="H10" i="59" s="1"/>
  <c r="J10" i="59" s="1"/>
  <c r="G15" i="59"/>
  <c r="H15" i="59" s="1"/>
  <c r="J15" i="59" s="1"/>
  <c r="G52" i="58"/>
  <c r="H52" i="58" s="1"/>
  <c r="J52" i="58" s="1"/>
  <c r="G8" i="58"/>
  <c r="H8" i="58" s="1"/>
  <c r="J8" i="58" s="1"/>
  <c r="G54" i="58"/>
  <c r="H54" i="58" s="1"/>
  <c r="J54" i="58" s="1"/>
  <c r="G50" i="58"/>
  <c r="H50" i="58" s="1"/>
  <c r="J50" i="58" s="1"/>
  <c r="G49" i="58"/>
  <c r="H49" i="58" s="1"/>
  <c r="J49" i="58" s="1"/>
  <c r="G23" i="58"/>
  <c r="H23" i="58" s="1"/>
  <c r="J23" i="58" s="1"/>
  <c r="G7" i="58"/>
  <c r="H7" i="58" s="1"/>
  <c r="J7" i="58" s="1"/>
  <c r="G53" i="58"/>
  <c r="H53" i="58" s="1"/>
  <c r="J53" i="58" s="1"/>
  <c r="G21" i="58"/>
  <c r="H21" i="58" s="1"/>
  <c r="J21" i="58" s="1"/>
  <c r="G51" i="58"/>
  <c r="H51" i="58" s="1"/>
  <c r="J51" i="58" s="1"/>
  <c r="G9" i="58"/>
  <c r="H9" i="58" s="1"/>
  <c r="J9" i="58" s="1"/>
  <c r="G6" i="58"/>
  <c r="H6" i="58" s="1"/>
  <c r="J6" i="58" s="1"/>
  <c r="G14" i="51"/>
  <c r="G16" i="51"/>
  <c r="G17" i="51"/>
  <c r="G15" i="51"/>
  <c r="G13" i="51"/>
  <c r="J13" i="51" s="1"/>
  <c r="H17" i="51" l="1"/>
  <c r="J17" i="51" s="1"/>
  <c r="H16" i="51"/>
  <c r="J16" i="51" s="1"/>
  <c r="J15" i="51"/>
  <c r="H15" i="51"/>
  <c r="J14" i="51"/>
  <c r="H14" i="51"/>
  <c r="G40" i="58"/>
  <c r="H40" i="58" s="1"/>
  <c r="J40" i="58" s="1"/>
  <c r="G27" i="58"/>
  <c r="H27" i="58" s="1"/>
  <c r="J27" i="58" s="1"/>
  <c r="G29" i="58"/>
  <c r="H29" i="58" s="1"/>
  <c r="J29" i="58" s="1"/>
  <c r="G35" i="58"/>
  <c r="H35" i="58" s="1"/>
  <c r="J35" i="58" s="1"/>
  <c r="G42" i="58"/>
  <c r="H42" i="58" s="1"/>
  <c r="J42" i="58" s="1"/>
  <c r="G30" i="58"/>
  <c r="H30" i="58" s="1"/>
  <c r="J30" i="58" s="1"/>
  <c r="G43" i="58"/>
  <c r="H43" i="58" s="1"/>
  <c r="J43" i="58" s="1"/>
  <c r="G34" i="58"/>
  <c r="H34" i="58" s="1"/>
  <c r="J34" i="58" s="1"/>
  <c r="G24" i="58"/>
  <c r="H24" i="58" s="1"/>
  <c r="J24" i="58" s="1"/>
  <c r="G37" i="58"/>
  <c r="H37" i="58" s="1"/>
  <c r="J37" i="58" s="1"/>
  <c r="G41" i="58"/>
  <c r="H41" i="58" s="1"/>
  <c r="J41" i="58" s="1"/>
  <c r="G36" i="58"/>
  <c r="H36" i="58" s="1"/>
  <c r="J36" i="58" s="1"/>
  <c r="G25" i="58"/>
  <c r="H25" i="58" s="1"/>
  <c r="J25" i="58" s="1"/>
  <c r="G44" i="58"/>
  <c r="H44" i="58" s="1"/>
  <c r="J44" i="58" s="1"/>
  <c r="G39" i="58"/>
  <c r="H39" i="58" s="1"/>
  <c r="J39" i="58" s="1"/>
  <c r="G32" i="58"/>
  <c r="H32" i="58" s="1"/>
  <c r="J32" i="58" s="1"/>
  <c r="G31" i="58"/>
  <c r="H31" i="58" s="1"/>
  <c r="J31" i="58" s="1"/>
  <c r="G38" i="58"/>
  <c r="H38" i="58" s="1"/>
  <c r="J38" i="58" s="1"/>
  <c r="G26" i="58"/>
  <c r="H26" i="58" s="1"/>
  <c r="J26" i="58" s="1"/>
  <c r="G45" i="58"/>
  <c r="H45" i="58" s="1"/>
  <c r="J45" i="58" s="1"/>
  <c r="G28" i="58"/>
  <c r="H28" i="58" s="1"/>
  <c r="J28" i="58" s="1"/>
  <c r="G33" i="58"/>
  <c r="H33" i="58" s="1"/>
  <c r="J33" i="58" s="1"/>
  <c r="G12" i="51" l="1"/>
  <c r="J12" i="51" s="1"/>
  <c r="G11" i="51"/>
  <c r="J11" i="51" s="1"/>
  <c r="G18" i="60" l="1"/>
  <c r="H18" i="60" s="1"/>
  <c r="J18" i="60" s="1"/>
  <c r="G19" i="60"/>
  <c r="H19" i="60" s="1"/>
  <c r="J19" i="60" s="1"/>
  <c r="G8" i="60"/>
  <c r="H8" i="60" s="1"/>
  <c r="J8" i="60" s="1"/>
  <c r="G11" i="58"/>
  <c r="H11" i="58" s="1"/>
  <c r="J11" i="58" s="1"/>
  <c r="G18" i="59"/>
  <c r="H18" i="59" s="1"/>
  <c r="J18" i="59" s="1"/>
  <c r="G16" i="57"/>
  <c r="J16" i="57" s="1"/>
  <c r="G13" i="58"/>
  <c r="H13" i="58" s="1"/>
  <c r="J13" i="58" s="1"/>
  <c r="G18" i="58"/>
  <c r="H18" i="58" s="1"/>
  <c r="J18" i="58" s="1"/>
  <c r="G9" i="57"/>
  <c r="H9" i="57" s="1"/>
  <c r="J9" i="57" s="1"/>
  <c r="G23" i="59"/>
  <c r="H23" i="59" s="1"/>
  <c r="J23" i="59" s="1"/>
  <c r="G13" i="60"/>
  <c r="H13" i="60" s="1"/>
  <c r="J13" i="60" s="1"/>
  <c r="G26" i="59"/>
  <c r="H26" i="59" s="1"/>
  <c r="J26" i="59" s="1"/>
  <c r="G17" i="60"/>
  <c r="H17" i="60" s="1"/>
  <c r="J17" i="60" s="1"/>
  <c r="G14" i="57"/>
  <c r="H14" i="57" s="1"/>
  <c r="J14" i="57" s="1"/>
  <c r="G47" i="58"/>
  <c r="H47" i="58" s="1"/>
  <c r="J47" i="58" s="1"/>
  <c r="G27" i="59"/>
  <c r="H27" i="59" s="1"/>
  <c r="J27" i="59" s="1"/>
  <c r="G11" i="60"/>
  <c r="H11" i="60" s="1"/>
  <c r="J11" i="60" s="1"/>
  <c r="G6" i="57"/>
  <c r="H6" i="57" s="1"/>
  <c r="J6" i="57" s="1"/>
  <c r="G14" i="58"/>
  <c r="H14" i="58" s="1"/>
  <c r="J14" i="58" s="1"/>
  <c r="G10" i="60"/>
  <c r="H10" i="60" s="1"/>
  <c r="J10" i="60" s="1"/>
  <c r="G20" i="59"/>
  <c r="H20" i="59" s="1"/>
  <c r="J20" i="59" s="1"/>
  <c r="G9" i="60"/>
  <c r="H9" i="60" s="1"/>
  <c r="J9" i="60" s="1"/>
  <c r="G19" i="57"/>
  <c r="J19" i="57" s="1"/>
  <c r="G22" i="57"/>
  <c r="H22" i="57" s="1"/>
  <c r="J22" i="57" s="1"/>
  <c r="G19" i="58"/>
  <c r="H19" i="58" s="1"/>
  <c r="J19" i="58" s="1"/>
  <c r="G56" i="58"/>
  <c r="H56" i="58" s="1"/>
  <c r="J56" i="58" s="1"/>
  <c r="G25" i="57"/>
  <c r="H25" i="57" s="1"/>
  <c r="J25" i="57" s="1"/>
  <c r="G15" i="57"/>
  <c r="H15" i="57" s="1"/>
  <c r="J15" i="57" s="1"/>
  <c r="G12" i="58"/>
  <c r="H12" i="58" s="1"/>
  <c r="J12" i="58" s="1"/>
  <c r="G7" i="60"/>
  <c r="H7" i="60" s="1"/>
  <c r="J7" i="60" s="1"/>
  <c r="G27" i="57"/>
  <c r="H27" i="57" s="1"/>
  <c r="J27" i="57" s="1"/>
  <c r="G19" i="59"/>
  <c r="H19" i="59" s="1"/>
  <c r="J19" i="59" s="1"/>
  <c r="G28" i="57"/>
  <c r="H28" i="57" s="1"/>
  <c r="J28" i="57" s="1"/>
  <c r="G12" i="57"/>
  <c r="H12" i="57" s="1"/>
  <c r="J12" i="57" s="1"/>
  <c r="G29" i="59"/>
  <c r="H29" i="59" s="1"/>
  <c r="J29" i="59" s="1"/>
  <c r="G18" i="57"/>
  <c r="J18" i="57" s="1"/>
  <c r="G16" i="58"/>
  <c r="H16" i="58" s="1"/>
  <c r="J16" i="58" s="1"/>
  <c r="G17" i="58"/>
  <c r="H17" i="58" s="1"/>
  <c r="J17" i="58" s="1"/>
  <c r="G22" i="59"/>
  <c r="H22" i="59" s="1"/>
  <c r="J22" i="59" s="1"/>
  <c r="G20" i="57"/>
  <c r="J20" i="57" s="1"/>
  <c r="G8" i="57"/>
  <c r="H8" i="57" s="1"/>
  <c r="J8" i="57" s="1"/>
  <c r="G24" i="59"/>
  <c r="H24" i="59" s="1"/>
  <c r="J24" i="59" s="1"/>
  <c r="G14" i="60"/>
  <c r="H14" i="60" s="1"/>
  <c r="J14" i="60" s="1"/>
  <c r="G7" i="59"/>
  <c r="H7" i="59" s="1"/>
  <c r="J7" i="59" s="1"/>
  <c r="G8" i="59"/>
  <c r="H8" i="59" s="1"/>
  <c r="J8" i="59" s="1"/>
  <c r="G26" i="57"/>
  <c r="H26" i="57" s="1"/>
  <c r="J26" i="57" s="1"/>
  <c r="G17" i="57"/>
  <c r="J17" i="57" s="1"/>
  <c r="G11" i="57"/>
  <c r="H11" i="57" s="1"/>
  <c r="J11" i="57" s="1"/>
  <c r="G21" i="59"/>
  <c r="H21" i="59" s="1"/>
  <c r="J21" i="59" s="1"/>
  <c r="G10" i="57"/>
  <c r="H10" i="57" s="1"/>
  <c r="J10" i="57" s="1"/>
  <c r="G23" i="57"/>
  <c r="H23" i="57" s="1"/>
  <c r="J23" i="57" s="1"/>
  <c r="G57" i="58"/>
  <c r="H57" i="58" s="1"/>
  <c r="J57" i="58" s="1"/>
  <c r="G25" i="59"/>
  <c r="H25" i="59" s="1"/>
  <c r="J25" i="59" s="1"/>
  <c r="G15" i="60"/>
  <c r="H15" i="60" s="1"/>
  <c r="J15" i="60" s="1"/>
  <c r="G7" i="57"/>
  <c r="H7" i="57" s="1"/>
  <c r="J7" i="57" s="1"/>
  <c r="G6" i="59"/>
  <c r="H6" i="59" s="1"/>
  <c r="J6" i="59" s="1"/>
  <c r="G24" i="57"/>
  <c r="H24" i="57" s="1"/>
  <c r="J24" i="57" s="1"/>
  <c r="G59" i="58"/>
  <c r="H59" i="58" s="1"/>
  <c r="J59" i="58" s="1"/>
  <c r="J30" i="59" l="1"/>
  <c r="D9" i="62" s="1"/>
  <c r="J29" i="57"/>
  <c r="D11" i="62" s="1"/>
  <c r="J20" i="60"/>
  <c r="D10" i="62" s="1"/>
  <c r="J60" i="58"/>
  <c r="D7" i="62" s="1"/>
  <c r="G7" i="52"/>
  <c r="J7" i="52" s="1"/>
  <c r="G9" i="51"/>
  <c r="J9" i="51" s="1"/>
  <c r="G10" i="51"/>
  <c r="J10" i="51" s="1"/>
  <c r="G8" i="51"/>
  <c r="J8" i="51" s="1"/>
  <c r="G6" i="51"/>
  <c r="H6" i="51" s="1"/>
  <c r="J6" i="51" s="1"/>
  <c r="G7" i="51"/>
  <c r="H7" i="51" s="1"/>
  <c r="G6" i="52"/>
  <c r="J6" i="52" s="1"/>
  <c r="J7" i="51" l="1"/>
  <c r="J18" i="51" s="1"/>
  <c r="D3" i="62" s="1"/>
  <c r="J8" i="52"/>
  <c r="D4" i="62" s="1"/>
  <c r="D12" i="6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<sst xmlns="http://schemas.openxmlformats.org/spreadsheetml/2006/main" count="669" uniqueCount="332">
  <si>
    <t>REFERÊNCIA</t>
  </si>
  <si>
    <t>CÓDIGO</t>
  </si>
  <si>
    <t>UN</t>
  </si>
  <si>
    <t>VALOR</t>
  </si>
  <si>
    <t>UNIDADE</t>
  </si>
  <si>
    <t>M2</t>
  </si>
  <si>
    <t>DESCRIÇÃO</t>
  </si>
  <si>
    <t>DESCRIÇÃO DOS SERVIÇOS</t>
  </si>
  <si>
    <t>ED-28561</t>
  </si>
  <si>
    <t>CO-33116</t>
  </si>
  <si>
    <t>CO-33107</t>
  </si>
  <si>
    <t>CO-27339</t>
  </si>
  <si>
    <t>CO-27342</t>
  </si>
  <si>
    <t>CO-27348</t>
  </si>
  <si>
    <t>CO-27347</t>
  </si>
  <si>
    <t>CO-27344</t>
  </si>
  <si>
    <t>CO-24324</t>
  </si>
  <si>
    <t>CO-27369</t>
  </si>
  <si>
    <t>CO-27361</t>
  </si>
  <si>
    <t>CO-27367</t>
  </si>
  <si>
    <t>CO-27363</t>
  </si>
  <si>
    <t>CO-27397</t>
  </si>
  <si>
    <t>CO-27390</t>
  </si>
  <si>
    <t>CO-27391</t>
  </si>
  <si>
    <t>CO-27392</t>
  </si>
  <si>
    <t>CO-27394</t>
  </si>
  <si>
    <t>CO-27395</t>
  </si>
  <si>
    <t>CO-27396</t>
  </si>
  <si>
    <t>CO-27405</t>
  </si>
  <si>
    <t>CO-27400</t>
  </si>
  <si>
    <t>CO-27401</t>
  </si>
  <si>
    <t>CO-27402</t>
  </si>
  <si>
    <t>CO-27403</t>
  </si>
  <si>
    <t>CO-27404</t>
  </si>
  <si>
    <t>CO-27399</t>
  </si>
  <si>
    <t>CO-27412</t>
  </si>
  <si>
    <t>CO-27406</t>
  </si>
  <si>
    <t>CO-27407</t>
  </si>
  <si>
    <t>CO-27408</t>
  </si>
  <si>
    <t>CO-27409</t>
  </si>
  <si>
    <t>CO-27410</t>
  </si>
  <si>
    <t>CO-27411</t>
  </si>
  <si>
    <t>CO-27417</t>
  </si>
  <si>
    <t>CO-27414</t>
  </si>
  <si>
    <t>CO-27416</t>
  </si>
  <si>
    <t>CO-27415</t>
  </si>
  <si>
    <t>CO-27418</t>
  </si>
  <si>
    <t>CO-27421</t>
  </si>
  <si>
    <t>CO-27420</t>
  </si>
  <si>
    <t>CO-27419</t>
  </si>
  <si>
    <t>CO-27487</t>
  </si>
  <si>
    <t>CO-27488</t>
  </si>
  <si>
    <t>CO-27486</t>
  </si>
  <si>
    <t>CO-27482</t>
  </si>
  <si>
    <t>CO-27471</t>
  </si>
  <si>
    <t>CO-27477</t>
  </si>
  <si>
    <t>CO-27478</t>
  </si>
  <si>
    <t>CO-27429</t>
  </si>
  <si>
    <t>CO-27422</t>
  </si>
  <si>
    <t>CO-27432</t>
  </si>
  <si>
    <t>CO-27426</t>
  </si>
  <si>
    <t>CO-27473</t>
  </si>
  <si>
    <t>CO-27427</t>
  </si>
  <si>
    <t>CO-27428</t>
  </si>
  <si>
    <t>CO-27480</t>
  </si>
  <si>
    <t>CO-27481</t>
  </si>
  <si>
    <t>CO-27475</t>
  </si>
  <si>
    <t>CO-27433</t>
  </si>
  <si>
    <t>CO-27431</t>
  </si>
  <si>
    <t>CO-27479</t>
  </si>
  <si>
    <t>CO-27430</t>
  </si>
  <si>
    <t>CO-27476</t>
  </si>
  <si>
    <t>CO-27434</t>
  </si>
  <si>
    <t>CO-27424</t>
  </si>
  <si>
    <t>CO-27425</t>
  </si>
  <si>
    <t>CO-27472</t>
  </si>
  <si>
    <t>CO-27499</t>
  </si>
  <si>
    <t>CO-27439</t>
  </si>
  <si>
    <t>CO-27460</t>
  </si>
  <si>
    <t>CO-27459</t>
  </si>
  <si>
    <t>CO-27458</t>
  </si>
  <si>
    <t>CO-27457</t>
  </si>
  <si>
    <t>CO-27452</t>
  </si>
  <si>
    <t>CO-27451</t>
  </si>
  <si>
    <t>CO-27453</t>
  </si>
  <si>
    <t>CO-27446</t>
  </si>
  <si>
    <t>CO-27445</t>
  </si>
  <si>
    <t>CO-27444</t>
  </si>
  <si>
    <t>CO-27352</t>
  </si>
  <si>
    <t>CO-27355</t>
  </si>
  <si>
    <t>CO-27356</t>
  </si>
  <si>
    <t>CO-27358</t>
  </si>
  <si>
    <t>TOPÓGRAFO COM ENCARGOS COMPLEMENTARES</t>
  </si>
  <si>
    <t>AJUDANTE DE TOPÓGRAFO/BALIZA, INCLUSIVE ENCARGOS COMPLEMENTARES</t>
  </si>
  <si>
    <t>ENGENHEIRO/ARQUITETO, NÍVEL CONSULTOR, INCLUSIVE ENCARGOS COMPLEMENTARES</t>
  </si>
  <si>
    <t>ENGENHEIRO/ARQUITETO, NÍVEL COORDENADOR, INCLUSIVE ENCARGOS COMPLEMENTARES</t>
  </si>
  <si>
    <t>ENGENHEIRO/ARQUITETO, NÍVEL JÚNIOR, INCLUSIVE ENCARGOS COMPLEMENTARES</t>
  </si>
  <si>
    <t>ENGENHEIRO/ARQUITETO, NÍVEL PLENO, INCLUSIVE ENCARGOS COMPLEMENTARES</t>
  </si>
  <si>
    <t>ENGENHEIRO/ARQUITETO, NÍVEL SÊNIOR, INCLUSIVE ENCARGOS COMPLEMENTARES</t>
  </si>
  <si>
    <t>LEVANTAMENTO PLANIALTIMÉTRICO E CADASTRAL - TERRENO MAIOR QUE 50.001 M2</t>
  </si>
  <si>
    <t>LEVANTAMENTO PLANIALTIMÉTRICO E CADASTRAL -TERRENO ATÉ 2.000 M2</t>
  </si>
  <si>
    <t>LEVANTAMENTO PLANIALTIMÉTRICO E CADASTRAL -TERRENO DE 10.001 A 50.000 M2</t>
  </si>
  <si>
    <t>LEVANTAMENTO PLANIALTIMÉTRICO E CADASTRAL -TERRENO DE 2.001 A 10.000 M2</t>
  </si>
  <si>
    <t>PLANILHA ORÇAMENTÁRIA PARA CONSTRUÇÕES NOVAS - ÁREA ACIMA DE 10.000 M2</t>
  </si>
  <si>
    <t>PLANILHA ORÇAMENTÁRIA PARA CONSTRUÇÕES NOVAS - ÁREA ATÉ 1.000 M2</t>
  </si>
  <si>
    <t>PLANILHA ORÇAMENTÁRIA PARA CONSTRUÇÕES NOVAS - ÁREA DE 1.001 M2 A 2.000 M2</t>
  </si>
  <si>
    <t>PLANILHA ORÇAMENTÁRIA PARA CONSTRUÇÕES NOVAS - ÁREA DE 2.001 M2 A 4.000 M2</t>
  </si>
  <si>
    <t>PLANILHA ORÇAMENTÁRIA PARA CONSTRUÇÕES NOVAS - ÁREA DE 4.001 M2 A 6.000 M2</t>
  </si>
  <si>
    <t>PLANILHA ORÇAMENTÁRIA PARA CONSTRUÇÕES NOVAS - ÁREA DE 6.001 M2 A 8.000 M2</t>
  </si>
  <si>
    <t>PLANILHA ORÇAMENTÁRIA PARA CONSTRUÇÕES NOVAS - ÁREA DE 8.001 M2 A 10.000 M2</t>
  </si>
  <si>
    <t>PLANILHA ORÇAMENTÁRIA PARA REFORMA E/OU AMPLIAÇÃO DE EDIFICAÇÕES EXISTENTES - ÁREA ACIMA DE 10.000 M2</t>
  </si>
  <si>
    <t>PLANILHA ORÇAMENTÁRIA PARA REFORMA E/OU AMPLIAÇÃO DE EDIFICAÇÕES EXISTENTES - ÁREA DE 1.001 M2 A 2.000 M2</t>
  </si>
  <si>
    <t>PLANILHA ORÇAMENTÁRIA PARA REFORMA E/OU AMPLIAÇÃO DE EDIFICAÇÕES EXISTENTES - ÁREA DE 2.001 M2 A 4.000 M2</t>
  </si>
  <si>
    <t>PLANILHA ORÇAMENTÁRIA PARA REFORMA E/OU AMPLIAÇÃO DE EDIFICAÇÕES EXISTENTES - ÁREA DE 4.001 M2 A 6.000 M2</t>
  </si>
  <si>
    <t>PLANILHA ORÇAMENTÁRIA PARA REFORMA E/OU AMPLIAÇÃO DE EDIFICAÇÕES EXISTENTES - ÁREA DE 6.001 M2 A 8.000 M2</t>
  </si>
  <si>
    <t>PLANILHA ORÇAMENTÁRIA PARA REFORMA E/OU AMPLIAÇÃO DE EDIFICAÇÕES EXISTENTES - ÁREA DE 8.001 M2 A 10.000 M2</t>
  </si>
  <si>
    <t>PLANILHA ORÇAMENTÁRIA PARA REFORMA E/OU AMPLIAÇÃO DE EDIFICAÇÕES EXISTENTES- ÁREA ATÉ 1.000 M2</t>
  </si>
  <si>
    <t>PLANILHA ORÇAMENTÁRIA PARA REFORMA E/OU AMPLIAÇÃO DE PATRIMÔNIOS HISTÓRICOS - ÁREA ACIMA DE 10.000 M2</t>
  </si>
  <si>
    <t>PLANILHA ORÇAMENTÁRIA PARA REFORMA E/OU AMPLIAÇÃO DE PATRIMÔNIOS HISTÓRICOS - ÁREA ATÉ 1.000 M2</t>
  </si>
  <si>
    <t>PLANILHA ORÇAMENTÁRIA PARA REFORMA E/OU AMPLIAÇÃO DE PATRIMÔNIOS HISTÓRICOS - ÁREA DE 1.001 M2 A 2.000 M2</t>
  </si>
  <si>
    <t>PLANILHA ORÇAMENTÁRIA PARA REFORMA E/OU AMPLIAÇÃO DE PATRIMÔNIOS HISTÓRICOS - ÁREA DE 2.001 M2 A 4.000 M2</t>
  </si>
  <si>
    <t>PLANILHA ORÇAMENTÁRIA PARA REFORMA E/OU AMPLIAÇÃO DE PATRIMÔNIOS HISTÓRICOS - ÁREA DE 4.001 M2 A 6.000 M2</t>
  </si>
  <si>
    <t>PLANILHA ORÇAMENTÁRIA PARA REFORMA E/OU AMPLIAÇÃO DE PATRIMÔNIOS HISTÓRICOS - ÁREA DE 6.001 M2 A 8.000 M2</t>
  </si>
  <si>
    <t>PLANILHA ORÇAMENTÁRIA PARA REFORMA E/OU AMPLIAÇÃO DE PATRIMÔNIOS HISTÓRICOS - ÁREA DE 8.001 M2 A 10.000 M2</t>
  </si>
  <si>
    <t>ANTEPROJETO DE EDIFICAÇÃO - ÁREA &gt; 3.000 M2</t>
  </si>
  <si>
    <t>ANTEPROJETO DE EDIFICAÇÃO - ÁREA &lt;= 600 M2</t>
  </si>
  <si>
    <t>ANTEPROJETO DE EDIFICAÇÃO - 1.500 M2 &lt; ÁREA &lt;= 3.000 M2</t>
  </si>
  <si>
    <t>ANTEPROJETO DE EDIFICAÇÃO - 600 M2 &lt; ÁREA &lt;= 1.500 M2</t>
  </si>
  <si>
    <t>ANTEPROJETO DE IMPLANTAÇÃO DE EDIFICAÇÃO PADRÃO COM ÁREA DE PROJEÇÃO &lt; = 600 M2</t>
  </si>
  <si>
    <t>ANTEPROJETO DE IMPLANTAÇÃO DE EDIFICAÇÃO PADRÃO COM ÁREA DE PROJEÇÃO &gt; 3.000 M2</t>
  </si>
  <si>
    <t>ANTEPROJETO DE IMPLANTAÇÃO DE EDIFICAÇÃO PADRÃO COM 1.500 &lt; ÁREA DE PROJEÇÃO &lt;= 3.000 M2</t>
  </si>
  <si>
    <t>ANTEPROJETO DE IMPLANTAÇÃO DE EDIFICAÇÃO PADRÃO COM 600 M2 &lt; ÁREA DE PROJEÇÃO = 1.500 M2</t>
  </si>
  <si>
    <t>COMPATIBILIZAÇÃO DE PROJETOS COM ÁREA ATÉ 10.000 M2</t>
  </si>
  <si>
    <t>COMPATIBILIZAÇÃO DE PROJETOS COM ÁREA DE 10.001 M2 ATÉ 20.000 M2</t>
  </si>
  <si>
    <t>DESENHO DE CADASTRO DE CONSTRUÇÕES EXISTENTES</t>
  </si>
  <si>
    <t>DESENVOLVIMENTO E DETALHAMENTO DE PROJETOS COMPLEMENTARES</t>
  </si>
  <si>
    <t>PROJETO DE LAYOUT</t>
  </si>
  <si>
    <t>PROJETO EXECUTIVO DE ACÚSTICA</t>
  </si>
  <si>
    <t>PROJETO EXECUTIVO DE AQUECIMENTO SOLAR E REDE DE ÁGUA QUENTE</t>
  </si>
  <si>
    <t>PROJETO EXECUTIVO DE AR CONDICIONADO/VENTILAÇÃO/CLIMATIZAÇÃO</t>
  </si>
  <si>
    <t>PROJETO EXECUTIVO DE ARQUITETURA</t>
  </si>
  <si>
    <t>PROJETO EXECUTIVO DE CABEAMENTO ESTRUTURADO</t>
  </si>
  <si>
    <t>PROJETO EXECUTIVO DE DRENAGEM PLUVIAL</t>
  </si>
  <si>
    <t>PROJETO EXECUTIVO DE ENGRADAMENTO METÁLICO</t>
  </si>
  <si>
    <t>PROJETO EXECUTIVO DE ESTRUTURA DE CONCRETO</t>
  </si>
  <si>
    <t>PROJETO EXECUTIVO DE ESTRUTURA METÁLICA</t>
  </si>
  <si>
    <t>PROJETO EXECUTIVO DE GASES MEDICINAIS</t>
  </si>
  <si>
    <t>PROJETO EXECUTIVO DE GLP</t>
  </si>
  <si>
    <t>PROJETO EXECUTIVO DE IMPERMEABILIZAÇÃO</t>
  </si>
  <si>
    <t>PROJETO EXECUTIVO DE INFRAESTRUTURA DE CABEAMENTO ESTRUTURADO/CFTV/ALARME/SEGURANÇA/SONORIZAÇÃO</t>
  </si>
  <si>
    <t>PROJETO EXECUTIVO DE INSTALAÇÕES ELÉTRICAS</t>
  </si>
  <si>
    <t>PROJETO EXECUTIVO DE INSTALAÇÕES FLUIDO MECÂNICAS</t>
  </si>
  <si>
    <t>PROJETO EXECUTIVO DE PAISAGISMO</t>
  </si>
  <si>
    <t>PROJETO EXECUTIVO DE SPDA</t>
  </si>
  <si>
    <t>PROJETO EXECUTIVO DE TERRAPLENAGEM - PLANTA</t>
  </si>
  <si>
    <t>PROJETO EXECUTIVO DE TERRAPLENAGEM - SEÇÕES</t>
  </si>
  <si>
    <t>PROJETO EXECUTIVO LUMINOTÉCNICO</t>
  </si>
  <si>
    <t>DESLOCAMENTO INTERMUNICIPAL</t>
  </si>
  <si>
    <t>ESPECIFICAÇÃO DOS MATERIAIS COM MEMORIAL DESCRITIVO  PARA OBRAS DE INFRAESTRUTURA</t>
  </si>
  <si>
    <t>ESPECIFICAÇÃO DOS MATERIAIS COM MEMORIAL DESCRITIVO DE CADA AMBIENTE E EQUIPAMENTOS PARA CONSTRUÇÕES NOVAS - ÁREA ATÉ 1.000 M2</t>
  </si>
  <si>
    <t>ESPECIFICAÇÃO DOS MATERIAIS COM MEMORIAL DESCRITIVO DE CADA AMBIENTE E EQUIPAMENTOS PARA CONSTRUÇÕES NOVAS - ÁREA DE 1.001 M2 A 2.000 M2</t>
  </si>
  <si>
    <t>ESPECIFICAÇÃO DOS MATERIAIS COM MEMORIAL DESCRITIVO DE CADA AMBIENTE E EQUIPAMENTOS PARA CONSTRUÇÕES NOVAS - ÁREA DE 2.001 M2 A 4.000 M2</t>
  </si>
  <si>
    <t>ESPECIFICAÇÃO DOS MATERIAIS COM MEMORIAL DESCRITIVO DE CADA AMBIENTE E EQUIPAMENTOS PARA CONSTRUÇÕES NOVAS - ÁREA DE 4.001 M2 A 6.000 M2</t>
  </si>
  <si>
    <t>ESPECIFICAÇÃO DOS MATERIAIS COM MEMORIAL DESCRITIVO DE CADA AMBIENTE E EQUIPAMENTOS PARA REFORMA E/OU AMPLIAÇÃO DE EDIFICAÇÕES EXISTENTES - ÁREA DE 1.001 M2 A 2.000 M2</t>
  </si>
  <si>
    <t>ESPECIFICAÇÃO DOS MATERIAIS COM MEMORIAL DESCRITIVO DE CADA AMBIENTE E EQUIPAMENTOS PARA REFORMA E/OU AMPLIAÇÃO DE EDIFICAÇÕES EXISTENTES - ÁREA DE 2.001 M2 A 4.000 M2</t>
  </si>
  <si>
    <t>ESPECIFICAÇÃO DOS MATERIAIS COM MEMORIAL DESCRITIVO DE CADA AMBIENTE E EQUIPAMENTOS PARA REFORMA E/OU AMPLIAÇÃO DE EDIFICAÇÕES EXISTENTES- ÁREA ATÉ 1.000 M2</t>
  </si>
  <si>
    <t>ESPECIFICAÇÃO DOS MATERIAIS COM MEMORIAL DESCRITIVO DE CADA AMBIENTE E EQUIPAMENTOS PARA REFORMA E/OU AMPLIAÇÃO DE PATRIMÔNIOS HISTÓRICOS - ÁREA ATÉ 1.000 M2</t>
  </si>
  <si>
    <t>ESPECIFICAÇÃO DOS MATERIAIS COM MEMORIAL DESCRITIVO DE CADA AMBIENTE E EQUIPAMENTOS PARA REFORMA E/OU AMPLIAÇÃO DE PATRIMÔNIOS HISTÓRICOS - ÁREA DE 1.001 M2 A 2.000 M2</t>
  </si>
  <si>
    <t>ESPECIFICAÇÃO DOS MATERIAIS COM MEMORIAL DESCRITIVO DE CADA AMBIENTE E EQUIPAMENTOS PARA REFORMA E/OU AMPLIAÇÃO DE PATRIMÔNIOS HISTÓRICOS - ÁREA DE 2.001 M2 A 4.000 M2</t>
  </si>
  <si>
    <t>CRITÉRIOS P/ PAGAMENTO DE PRANCHAS - A0</t>
  </si>
  <si>
    <t>CRITÉRIOS P/ PAGAMENTO DE PRANCHAS - A1 ALONGADO</t>
  </si>
  <si>
    <t>CRITÉRIOS P/ PAGAMENTO DE PRANCHAS - A2</t>
  </si>
  <si>
    <t>CRITÉRIOS P/ PAGAMENTO DE PRANCHAS - A3</t>
  </si>
  <si>
    <t>%</t>
  </si>
  <si>
    <t>PR A1</t>
  </si>
  <si>
    <t>% A1</t>
  </si>
  <si>
    <t>H</t>
  </si>
  <si>
    <t>DIÁRIA DE VIAGEM COM OU SEM PERNOITE, INCLUSIVE ALIMENTAÇÃO</t>
  </si>
  <si>
    <t>PROJETO EXECUTIVO DE INSTALAÇÕES HIDROSSANITÁRIAS</t>
  </si>
  <si>
    <t>KM</t>
  </si>
  <si>
    <t>HORA</t>
  </si>
  <si>
    <t>62.02.07</t>
  </si>
  <si>
    <t>62.02.08</t>
  </si>
  <si>
    <t>62.02.09</t>
  </si>
  <si>
    <t>62.03.01</t>
  </si>
  <si>
    <t>62.03.03</t>
  </si>
  <si>
    <t>62.03.06</t>
  </si>
  <si>
    <t>62.03.07</t>
  </si>
  <si>
    <t>62.03.08</t>
  </si>
  <si>
    <t>62.03.09</t>
  </si>
  <si>
    <t>62.03.11</t>
  </si>
  <si>
    <t>62.03.14</t>
  </si>
  <si>
    <t>62.03.17</t>
  </si>
  <si>
    <t>62.03.18</t>
  </si>
  <si>
    <t>62.03.19</t>
  </si>
  <si>
    <t>PROJETO GEOMETRICO DE CONTENÇAO EXCLUSIVE PAPEL VEGETAL</t>
  </si>
  <si>
    <t>DE IMPLAN. PRACA,PARQUE,AREA LAZER AREA&lt;=10.000M2 EXCLUSIVE PAPEL VEGETAL</t>
  </si>
  <si>
    <t>DE IMPLAN. PRACA,PARQUE,AREA LAZER AREA &gt; 10.000M2 EXCLUSIVE PAPEL VEGETAL</t>
  </si>
  <si>
    <t>ESTUDO PRELIMINAR DE URBANISMO</t>
  </si>
  <si>
    <t>PROJETO GEOMETRICO EXCLUSIVE PAPEL VEGETAL</t>
  </si>
  <si>
    <t>PROJETO DE TERRAPLENAGEM</t>
  </si>
  <si>
    <t>PROJETO DE CANALIZAÇAO EXCLUSIVE PAPEL VEGETAL</t>
  </si>
  <si>
    <t>PROJETO ESTRUTURAL DE CONTENCAO / CANAL EXCLUSIVE PAPEL VEGETAL</t>
  </si>
  <si>
    <t>PROJETO DE PAVIMENTAÇAO - VIA LOCAL EXCLUSIVE PAPEL VEGETAL</t>
  </si>
  <si>
    <t>PROJETO DE PAVIMENTAÇAO - VIA COLETORA E PRIMARIA EXCLUSIVE PAPEL VEGETAL</t>
  </si>
  <si>
    <t>PROJETO DE SINALIZAÇAO / DESVIO EXCLUSIVE PAPEL VEGETAL</t>
  </si>
  <si>
    <t>PROJETO OBRAS ARTES ESPECIAIS-PONTES,VIADUTOS,ETC EXCLUSIVE PAPEL VEGETAL</t>
  </si>
  <si>
    <t>PROJETO DE INTERSEÇAO - SIMPLIFICADO EXCLUSIVE PAPEL VEGETAL</t>
  </si>
  <si>
    <t>PROJETO DE INTERSEÇAO - ESPECIAL EXCLUSIVE PAPEL VEGETAL</t>
  </si>
  <si>
    <t>COMPATIBILIZACAO DE PROJETOS DE INFRA ESTRUTURA</t>
  </si>
  <si>
    <t>A1</t>
  </si>
  <si>
    <t>PROFISSIONAIS</t>
  </si>
  <si>
    <t>GEÓLOGO PLENO</t>
  </si>
  <si>
    <t>TABELA nº 5</t>
  </si>
  <si>
    <t>ACRÉSCIMO FACE AO GRAU DE DIFICULDADE - TERRENO ACIDENTADO</t>
  </si>
  <si>
    <t>ACRÉSCIMO FACE AO GRAU DE DIFICULDADE - TERRENO COBERTO PARA VEGETAÇÃO</t>
  </si>
  <si>
    <t>ACRÉSCIMO FACE AO GRAU DE DIFICULDADE - TERRENO PANTANOSO</t>
  </si>
  <si>
    <t>ACRÉSCIMO FACE AO GRAU DE DIFICULDADE - TERRENO COM CADASTRO</t>
  </si>
  <si>
    <t>PROJETO BÁSICO (PRANCHA A1)</t>
  </si>
  <si>
    <t>PROJETO EXECUTIVO (PRANCHA A1)</t>
  </si>
  <si>
    <t>LEVANTAMENTO CADASTRAL DE EDIFICAÇÃO ATÉ 500M2</t>
  </si>
  <si>
    <t>LEVANTAMENTO CADASTRAL DE EDIFICAÇÃO EXCEDENTE ENTRE 501M2 À 2000M2</t>
  </si>
  <si>
    <t>LEVANTAMENTO CADASTRAL DE EDIFICAÇÃO EXCEDENTE ENTRE 2001M2 À 5000M2</t>
  </si>
  <si>
    <t>LEVANTAMENTO CADASTRAL DE EDIFICAÇÃO EXCEDENTE ACIMA DE 5001M2</t>
  </si>
  <si>
    <t>DESENVOLVIMENTO DE PROJETO TÉCNICO DE PREVENÇÃO E COMBATE A INCÊNDIO E APROVAÇÃO JUNTO AO CORPO DE BOMBEIROS PARA EDIFICAÇÕES ATÉ 2000 M2</t>
  </si>
  <si>
    <t>DESENVOLVIMENTO DE PROJETO TÉCNICO DE PREVENÇÃO E COMBATE A INCÊNDIO E APROVAÇÃO JUNTO AO CORPO DE BOMBEIROS PARA EDIFICAÇÕES DE 2001 M2 À 5000 M2</t>
  </si>
  <si>
    <t>DESENVOLVIMENTO DE PROJETO TÉCNICO DE PREVENÇÃO E COMBATE A INCÊNDIO E APROVAÇÃO JUNTO AO CORPO DE BOMBEIROS PARA EDIFICAÇÕES DE  5001 M2 À 10000 M2</t>
  </si>
  <si>
    <t>SERVIÇOS TÉCNICOS PROFISSIONAIS PARA OBTENÇÃO DO AVCB JUNTO AO CORPO DE BOMBEIROS PARA EDIFICAÇÕES ATÉ 2000 M2</t>
  </si>
  <si>
    <t>SERVIÇOS TÉCNICOS PROFISSIONAIS PARA OBTENÇÃO DO AVCB JUNTO AO CORPO DE BOMBEIROS PARA EDIFICAÇÕES DE 2001 À 5000 M2</t>
  </si>
  <si>
    <t>SERVIÇOS TÉCNICOS PROFISSIONAIS PARA OBTENÇÃO DO AVCB JUNTO AO CORPO DE BOMBEIROS PARA EDIFICAÇÕES DE 5001 À 10000 M2</t>
  </si>
  <si>
    <t>GL</t>
  </si>
  <si>
    <t>GEÓLOGO SÊNIOR</t>
  </si>
  <si>
    <t>GEÓGRAFO PLENO</t>
  </si>
  <si>
    <t>GEÓGRAFO SÊNIOR</t>
  </si>
  <si>
    <t>TABELA nº 7</t>
  </si>
  <si>
    <t xml:space="preserve"> PLANILHA ORÇAMENTÁRIA PARA CONSTRUÇÕES NOVAS: </t>
  </si>
  <si>
    <t xml:space="preserve"> PLANILHA ORÇAMENTÁRIA PARA REFORMA E/OU AMPLIAÇÃO DE EDIFICAÇÕES EXISTENTES: </t>
  </si>
  <si>
    <t xml:space="preserve">PLANILHA ORÇAMENTÁRIA PARA REFORMA E/OU AMPLIAÇÃO DE PATRIMÔNIOS HISTÓRICOS: </t>
  </si>
  <si>
    <t>LEVANTAMENTO CADASTRAL - EDIFICAÇÃO</t>
  </si>
  <si>
    <t>ANTE - PROJETO - EDIFICAÇÃO</t>
  </si>
  <si>
    <t>ANTE - PROJETO DE IMPLANTAÇÃO - PADRÃO</t>
  </si>
  <si>
    <t>PROJETOS BÁSICOS GERAIS - EDIFICAÇÕES</t>
  </si>
  <si>
    <t xml:space="preserve"> DESENVOLVIMENTO DE DETALHAMENTO:</t>
  </si>
  <si>
    <t>PROJETO, APROVAÇÃO E OBTENÇÃO DE AVCB NO CORPO DE BOMBEIROS</t>
  </si>
  <si>
    <t>COMPATIBILIZAÇÃO DE PROJETOS:</t>
  </si>
  <si>
    <t>ANTE - PROJETO URBANÍSTICOS E COMPLEMENTARES</t>
  </si>
  <si>
    <t>PROJETOS URBANÍSTICOS E COMPLEMENTARES</t>
  </si>
  <si>
    <t>COMPATIBILIZAÇÃO DE PROJETO DE INFRA-ESTRUTURA URBANA</t>
  </si>
  <si>
    <t>ESPECIFICAÇÕES DOS MATERIAIS COM MEMORIAL DESCRITIVO DE CADA AMBIENTE E EQUIPAMENTOS</t>
  </si>
  <si>
    <t>PARA CONSTRUÇÕES NOVAS:</t>
  </si>
  <si>
    <t>PARA REFORMA E/OU AMPLIAÇÃO DE EDIFICAÇÕES EXISTENTES:</t>
  </si>
  <si>
    <t xml:space="preserve"> PARA REFORMA E/OU AMPLIAÇÃO DE PATRIMÔNIOS HISTÓRICOS:   </t>
  </si>
  <si>
    <t>DESLOCAMENTOS/VISITAS TÉCNICAS</t>
  </si>
  <si>
    <t>PROJETO AS BUILT</t>
  </si>
  <si>
    <t>TABELA nº 6</t>
  </si>
  <si>
    <t>PRANCHAS - CRITÉRIOS PARA PAGAMENTO - REFERÊNCIA</t>
  </si>
  <si>
    <t xml:space="preserve"> PROJETOS EXECUTIVOS:</t>
  </si>
  <si>
    <t>PROJETOS DE INFRAESTRUTURA URBANA</t>
  </si>
  <si>
    <t>-</t>
  </si>
  <si>
    <t xml:space="preserve"> TABELA nº 1</t>
  </si>
  <si>
    <t>TABELA nº 3</t>
  </si>
  <si>
    <t>TABELA nº 4</t>
  </si>
  <si>
    <t>TABELA nº 2</t>
  </si>
  <si>
    <t>VALOR COM BDI</t>
  </si>
  <si>
    <t>QTDE</t>
  </si>
  <si>
    <t>BDI</t>
  </si>
  <si>
    <t>TOTAL:</t>
  </si>
  <si>
    <t>RESUMO</t>
  </si>
  <si>
    <r>
      <t xml:space="preserve">QUADRO DE PROFISSIONAIS 
</t>
    </r>
    <r>
      <rPr>
        <sz val="11"/>
        <color theme="1"/>
        <rFont val="Arial"/>
        <family val="2"/>
      </rPr>
      <t>(COM ENCARGOS COMPLEMENTARES)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</si>
  <si>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Os itens com referência "Prefeitura de SP - I"  referem-se a planilha de Infraestrutura.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</si>
  <si>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</si>
  <si>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</si>
  <si>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</si>
  <si>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>Será aplicado o acréscimo do valor do BDI em todos os serviços a serem prestados pela CONTRATADA ao(s) ÓRGÃO GERENCIADOR / ÓRGÃOS PARTICIPANTES;</t>
    </r>
    <r>
      <rPr>
        <b/>
        <sz val="11"/>
        <color theme="1"/>
        <rFont val="Arial"/>
        <family val="2"/>
      </rPr>
      <t xml:space="preserve">
3-</t>
    </r>
    <r>
      <rPr>
        <sz val="11"/>
        <color theme="1"/>
        <rFont val="Arial"/>
        <family val="2"/>
      </rPr>
      <t xml:space="preserve"> Os itens com referência  IOPES (MAR 2024) não possuem código conforme planilha disponibilizada pelo Governo do estado do Espírito Santo.</t>
    </r>
  </si>
  <si>
    <r>
      <t xml:space="preserve">TIPO / TAMANHO DE PRANCHA
</t>
    </r>
    <r>
      <rPr>
        <sz val="11"/>
        <color theme="1"/>
        <rFont val="Arial"/>
        <family val="2"/>
      </rPr>
      <t>(CRITÉRIOS PARA PAGAMENTO DE PRANCHAS)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</si>
  <si>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porcetagem referente ao item apresentado será aplicado no valor da prancha A1 de cada projeto, conforme necessidade (ampliação/redução).
</t>
    </r>
  </si>
  <si>
    <t>PROJETO ELÉTRICO</t>
  </si>
  <si>
    <t>PROJETO HIDROSSANITÁRIO</t>
  </si>
  <si>
    <t>PROJETO DE DRENAGEM</t>
  </si>
  <si>
    <t>PROJETO DE PREVENÇÃO E COMBATE A INCÊNDIO</t>
  </si>
  <si>
    <t>PROJETO DE URBANISMO (MUROS, CALÇADAS, PAVIMENTAÇÕES, CANTEIROS, ACESSOS, OUTROS)</t>
  </si>
  <si>
    <t>PROJETO DE PAISAGISMO (ESPÉCIES, PORTES, QUANTIDADES, MOBILIÁRIO EXTERNO E ACESSÓRIOS)</t>
  </si>
  <si>
    <t>DESENHISTA/MODELADOR TÉCNICO, INCLUSIVE ENCARGOS COMPLEMENTARES</t>
  </si>
  <si>
    <t>VALOR COM DESCONTO</t>
  </si>
  <si>
    <t>DESCONTO</t>
  </si>
  <si>
    <t>VALOR TOTAL COM BDI E DESCONTO</t>
  </si>
  <si>
    <t>LEVANTAMENTO PLANIALTIMÉTRICO E CADASTRAL - SOMENTE PARA OS PROJETOS A SEREM DESENVOLVIDOS PELA VENCEDORA - LOTES URBANOS LIMPOS</t>
  </si>
  <si>
    <t>DESLOCAMENTOS/VISITAS</t>
  </si>
  <si>
    <t>LEVANTAMENTO PLANIALTIMÉTRICO - TERRENOS LIMPOS</t>
  </si>
  <si>
    <t>PROJETOS DE EDIFICAÇÕES</t>
  </si>
  <si>
    <t>RELATÓRIOS/MEMORIAIS DESCRITIVOS</t>
  </si>
  <si>
    <t>ORÇAMENTO</t>
  </si>
  <si>
    <t>TABELA nº 4A</t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</si>
  <si>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porcetagem referente ao item apresentado será aplicado sobre o serviço prestado, conforme as condições do terreno.
</t>
    </r>
  </si>
  <si>
    <t>CRITÉRIOS PARA PAGAMENTO - REFERÊNCIA</t>
  </si>
  <si>
    <r>
      <t xml:space="preserve">TIPO / GRAU DE DIFICULDADE
</t>
    </r>
    <r>
      <rPr>
        <sz val="11"/>
        <color theme="1"/>
        <rFont val="Arial"/>
        <family val="2"/>
      </rPr>
      <t>(CRITÉRIOS PARA PAGAMENTO DE LEVANTAMENTOS TOPOGRÁFICOS)</t>
    </r>
  </si>
  <si>
    <t>CRITÉRIO PARA PAGAMENTO - LEVANTAMENTO PLANIALTIMÉTRICO COM ACRÉSCIMO DE DIFICULDADE</t>
  </si>
  <si>
    <t>TABELA nº 3A</t>
  </si>
  <si>
    <t>POUSO ALEGRE</t>
  </si>
  <si>
    <t xml:space="preserve">MUNICÍPIOS CONSORCIADOS AMESP </t>
  </si>
  <si>
    <t>ALBERTINA</t>
  </si>
  <si>
    <t>ALFENAS</t>
  </si>
  <si>
    <t>ANDRADAS</t>
  </si>
  <si>
    <t>BUENO BRANDÃO</t>
  </si>
  <si>
    <t>CACHOEIRA DE MINAS</t>
  </si>
  <si>
    <t>CAMANDUCAIA</t>
  </si>
  <si>
    <t>CAREAÇU</t>
  </si>
  <si>
    <t xml:space="preserve">CONCEIÇÃO DOS OUROS </t>
  </si>
  <si>
    <t>CONGONHAL</t>
  </si>
  <si>
    <t>ESPÍRITO SANTO DO DOURADO</t>
  </si>
  <si>
    <t xml:space="preserve">ESTIVA </t>
  </si>
  <si>
    <t>INCONFIDENTES</t>
  </si>
  <si>
    <t>IPUIUNA</t>
  </si>
  <si>
    <t>JACUTINGA</t>
  </si>
  <si>
    <t>OURO FINO</t>
  </si>
  <si>
    <t>PARAISÓPOLIS</t>
  </si>
  <si>
    <t>POÇO FUNDO</t>
  </si>
  <si>
    <t>SANTA RITA DO SAPUCAÍ</t>
  </si>
  <si>
    <t>SÃO BENTO ABADE</t>
  </si>
  <si>
    <t>SÃO SEBASTIÃO DA BELA VISTA</t>
  </si>
  <si>
    <t>SENADOR JOSÉ BENTO</t>
  </si>
  <si>
    <t>SILVIANÓPOLIS</t>
  </si>
  <si>
    <t>TURVOLÂNDIA</t>
  </si>
  <si>
    <t>EXTREMA</t>
  </si>
  <si>
    <t>% 2025</t>
  </si>
  <si>
    <t>MONTE SIÃO</t>
  </si>
  <si>
    <t>CAMBUÍ</t>
  </si>
  <si>
    <t>SETOP - JAN/26</t>
  </si>
  <si>
    <t>SUDECAP - JAN/26</t>
  </si>
  <si>
    <t>PREFEITURA SP - JAN/26</t>
  </si>
  <si>
    <t>PREFEITURA SP - I - JAN/26</t>
  </si>
  <si>
    <t>DER-ES (MAR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</si>
</sst>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-* #,##0.00_-;\-* #,##0.00_-;_-* \-??_-;_-@_-"/>
  </numFmts>
  <fonts count="3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20"/>
      <color rgb="FFFF0000"/>
      <name val="Arial"/>
      <family val="2"/>
    </font>
    <font>
      <b/>
      <sz val="16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5AF42"/>
      </patternFill>
    </fill>
    <fill>
      <patternFill patternType="solid">
        <fgColor rgb="FFBFBFBF"/>
      </patternFill>
    </fill>
    <fill>
      <patternFill patternType="solid">
        <fgColor rgb="FFF4F4F4"/>
      </patternFill>
    </fill>
    <fill>
      <patternFill patternType="solid">
        <fgColor rgb="FFFFE699"/>
      </patternFill>
    </fill>
    <fill>
      <patternFill patternType="solid">
        <fgColor rgb="FFFFC1C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0">
    <xf numFmtId="0" fontId="0" fillId="0" borderId="0"/>
    <xf numFmtId="166" fontId="12" fillId="0" borderId="0" applyBorder="0" applyProtection="0"/>
    <xf numFmtId="0" fontId="13" fillId="0" borderId="0"/>
    <xf numFmtId="0" fontId="1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1" fillId="0" borderId="0"/>
    <xf numFmtId="164" fontId="15" fillId="0" borderId="0" applyFont="0" applyFill="0" applyBorder="0" applyAlignment="0" applyProtection="0"/>
    <xf numFmtId="9" fontId="13" fillId="0" borderId="0"/>
    <xf numFmtId="0" fontId="13" fillId="0" borderId="0"/>
    <xf numFmtId="0" fontId="10" fillId="0" borderId="0"/>
    <xf numFmtId="165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9" fillId="0" borderId="0" applyFont="0" applyFill="0" applyBorder="0" applyAlignment="0" applyProtection="0"/>
    <xf numFmtId="0" fontId="13" fillId="0" borderId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" fillId="0" borderId="0"/>
    <xf numFmtId="164" fontId="15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0" borderId="0"/>
    <xf numFmtId="164" fontId="15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166" fontId="12" fillId="0" borderId="0" applyBorder="0" applyProtection="0"/>
    <xf numFmtId="0" fontId="16" fillId="3" borderId="0"/>
    <xf numFmtId="0" fontId="17" fillId="4" borderId="0"/>
    <xf numFmtId="0" fontId="17" fillId="5" borderId="0"/>
    <xf numFmtId="0" fontId="17" fillId="6" borderId="0"/>
    <xf numFmtId="0" fontId="17" fillId="7" borderId="0"/>
    <xf numFmtId="0" fontId="1" fillId="0" borderId="0"/>
    <xf numFmtId="9" fontId="12" fillId="0" borderId="0" applyFont="0" applyFill="0" applyBorder="0" applyAlignment="0" applyProtection="0"/>
  </cellStyleXfs>
  <cellXfs count="203">
    <xf numFmtId="0" fontId="0" fillId="0" borderId="0" xfId="0"/>
    <xf numFmtId="0" fontId="18" fillId="0" borderId="0" xfId="0" applyFont="1"/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10" fontId="18" fillId="0" borderId="0" xfId="139" applyNumberFormat="1" applyFont="1"/>
    <xf numFmtId="0" fontId="24" fillId="0" borderId="0" xfId="0" applyFont="1" applyAlignment="1">
      <alignment horizontal="center" vertical="center"/>
    </xf>
    <xf numFmtId="10" fontId="18" fillId="0" borderId="0" xfId="0" applyNumberFormat="1" applyFont="1"/>
    <xf numFmtId="10" fontId="18" fillId="2" borderId="2" xfId="139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top" wrapText="1"/>
    </xf>
    <xf numFmtId="165" fontId="28" fillId="0" borderId="10" xfId="5" applyFont="1" applyBorder="1"/>
    <xf numFmtId="165" fontId="28" fillId="0" borderId="12" xfId="5" applyFont="1" applyBorder="1"/>
    <xf numFmtId="165" fontId="28" fillId="0" borderId="12" xfId="5" applyFont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165" fontId="22" fillId="8" borderId="24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18" fillId="0" borderId="0" xfId="0" applyNumberFormat="1" applyFont="1"/>
    <xf numFmtId="44" fontId="18" fillId="0" borderId="0" xfId="0" applyNumberFormat="1" applyFont="1" applyAlignment="1">
      <alignment horizontal="center"/>
    </xf>
    <xf numFmtId="165" fontId="18" fillId="0" borderId="0" xfId="5" applyFont="1"/>
    <xf numFmtId="0" fontId="22" fillId="2" borderId="1" xfId="0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0" xfId="0" applyFont="1"/>
    <xf numFmtId="0" fontId="31" fillId="0" borderId="0" xfId="5" applyNumberFormat="1" applyFont="1" applyAlignment="1">
      <alignment horizontal="center"/>
    </xf>
    <xf numFmtId="165" fontId="31" fillId="0" borderId="0" xfId="5" applyFont="1"/>
    <xf numFmtId="0" fontId="31" fillId="0" borderId="0" xfId="0" applyFont="1" applyAlignment="1">
      <alignment horizontal="center" vertical="center"/>
    </xf>
    <xf numFmtId="0" fontId="32" fillId="0" borderId="8" xfId="5" applyNumberFormat="1" applyFont="1" applyBorder="1" applyAlignment="1">
      <alignment horizontal="center" vertical="center"/>
    </xf>
    <xf numFmtId="49" fontId="32" fillId="0" borderId="10" xfId="0" applyNumberFormat="1" applyFont="1" applyBorder="1" applyAlignment="1">
      <alignment horizontal="center" vertical="center"/>
    </xf>
    <xf numFmtId="165" fontId="31" fillId="0" borderId="11" xfId="5" applyFont="1" applyBorder="1" applyAlignment="1">
      <alignment horizontal="center"/>
    </xf>
    <xf numFmtId="10" fontId="31" fillId="9" borderId="12" xfId="139" applyNumberFormat="1" applyFont="1" applyFill="1" applyBorder="1" applyAlignment="1">
      <alignment horizontal="center" vertical="center"/>
    </xf>
    <xf numFmtId="165" fontId="31" fillId="0" borderId="11" xfId="5" applyFont="1" applyFill="1" applyBorder="1" applyAlignment="1">
      <alignment horizontal="center"/>
    </xf>
    <xf numFmtId="165" fontId="13" fillId="0" borderId="11" xfId="5" applyFont="1" applyFill="1" applyBorder="1" applyAlignment="1">
      <alignment horizontal="center"/>
    </xf>
    <xf numFmtId="165" fontId="32" fillId="0" borderId="13" xfId="5" applyFont="1" applyBorder="1"/>
    <xf numFmtId="10" fontId="32" fillId="0" borderId="15" xfId="0" applyNumberFormat="1" applyFont="1" applyBorder="1" applyAlignment="1">
      <alignment horizontal="center" vertical="center"/>
    </xf>
    <xf numFmtId="0" fontId="32" fillId="0" borderId="40" xfId="5" applyNumberFormat="1" applyFont="1" applyBorder="1" applyAlignment="1">
      <alignment horizontal="center" vertical="center"/>
    </xf>
    <xf numFmtId="165" fontId="31" fillId="0" borderId="41" xfId="5" applyFont="1" applyBorder="1" applyAlignment="1">
      <alignment horizontal="center"/>
    </xf>
    <xf numFmtId="165" fontId="31" fillId="0" borderId="41" xfId="5" applyFont="1" applyFill="1" applyBorder="1" applyAlignment="1">
      <alignment horizontal="center"/>
    </xf>
    <xf numFmtId="165" fontId="13" fillId="0" borderId="41" xfId="5" applyFont="1" applyFill="1" applyBorder="1" applyAlignment="1">
      <alignment horizontal="center"/>
    </xf>
    <xf numFmtId="165" fontId="32" fillId="0" borderId="42" xfId="5" applyFont="1" applyBorder="1"/>
    <xf numFmtId="0" fontId="32" fillId="0" borderId="40" xfId="0" applyFont="1" applyBorder="1" applyAlignment="1">
      <alignment horizontal="center" vertical="center" wrapText="1"/>
    </xf>
    <xf numFmtId="0" fontId="13" fillId="9" borderId="41" xfId="0" applyFont="1" applyFill="1" applyBorder="1" applyAlignment="1">
      <alignment horizontal="center" vertical="center" wrapText="1"/>
    </xf>
    <xf numFmtId="0" fontId="31" fillId="9" borderId="41" xfId="0" applyFont="1" applyFill="1" applyBorder="1" applyAlignment="1">
      <alignment horizontal="center" vertical="center" wrapText="1"/>
    </xf>
    <xf numFmtId="0" fontId="32" fillId="0" borderId="42" xfId="0" applyFont="1" applyBorder="1" applyAlignment="1">
      <alignment horizontal="right"/>
    </xf>
    <xf numFmtId="0" fontId="23" fillId="8" borderId="5" xfId="0" applyFont="1" applyFill="1" applyBorder="1" applyAlignment="1">
      <alignment horizontal="center"/>
    </xf>
    <xf numFmtId="0" fontId="23" fillId="8" borderId="6" xfId="0" applyFont="1" applyFill="1" applyBorder="1" applyAlignment="1">
      <alignment horizontal="center"/>
    </xf>
    <xf numFmtId="0" fontId="23" fillId="8" borderId="4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 wrapText="1"/>
    </xf>
    <xf numFmtId="2" fontId="20" fillId="0" borderId="9" xfId="0" applyNumberFormat="1" applyFont="1" applyFill="1" applyBorder="1" applyAlignment="1">
      <alignment horizontal="center" vertical="center" wrapText="1"/>
    </xf>
    <xf numFmtId="165" fontId="20" fillId="0" borderId="9" xfId="5" applyFont="1" applyFill="1" applyBorder="1" applyAlignment="1">
      <alignment horizontal="center" vertical="center" wrapText="1"/>
    </xf>
    <xf numFmtId="165" fontId="20" fillId="0" borderId="26" xfId="5" applyFont="1" applyFill="1" applyBorder="1" applyAlignment="1">
      <alignment horizontal="center" vertical="center" wrapText="1"/>
    </xf>
    <xf numFmtId="2" fontId="20" fillId="0" borderId="26" xfId="5" applyNumberFormat="1" applyFont="1" applyFill="1" applyBorder="1" applyAlignment="1">
      <alignment horizontal="center" vertical="center" wrapText="1"/>
    </xf>
    <xf numFmtId="165" fontId="20" fillId="0" borderId="10" xfId="5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2" fontId="20" fillId="0" borderId="7" xfId="0" applyNumberFormat="1" applyFont="1" applyFill="1" applyBorder="1" applyAlignment="1">
      <alignment horizontal="center" vertical="center" wrapText="1"/>
    </xf>
    <xf numFmtId="165" fontId="20" fillId="0" borderId="7" xfId="5" applyFont="1" applyFill="1" applyBorder="1" applyAlignment="1">
      <alignment horizontal="center" vertical="center" wrapText="1"/>
    </xf>
    <xf numFmtId="165" fontId="20" fillId="0" borderId="27" xfId="5" applyFont="1" applyFill="1" applyBorder="1" applyAlignment="1">
      <alignment horizontal="center" vertical="center" wrapText="1"/>
    </xf>
    <xf numFmtId="165" fontId="20" fillId="0" borderId="33" xfId="5" applyFont="1" applyFill="1" applyBorder="1" applyAlignment="1">
      <alignment horizontal="center" vertical="center" wrapText="1"/>
    </xf>
    <xf numFmtId="2" fontId="20" fillId="0" borderId="27" xfId="5" applyNumberFormat="1" applyFont="1" applyFill="1" applyBorder="1" applyAlignment="1">
      <alignment horizontal="center" vertical="center" wrapText="1"/>
    </xf>
    <xf numFmtId="165" fontId="20" fillId="0" borderId="12" xfId="5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2" fontId="20" fillId="0" borderId="14" xfId="0" applyNumberFormat="1" applyFont="1" applyFill="1" applyBorder="1" applyAlignment="1">
      <alignment horizontal="center" vertical="center" wrapText="1"/>
    </xf>
    <xf numFmtId="165" fontId="20" fillId="0" borderId="14" xfId="5" applyFont="1" applyFill="1" applyBorder="1" applyAlignment="1">
      <alignment horizontal="center" vertical="center" wrapText="1"/>
    </xf>
    <xf numFmtId="165" fontId="20" fillId="0" borderId="28" xfId="5" applyFont="1" applyFill="1" applyBorder="1" applyAlignment="1">
      <alignment horizontal="center" vertical="center" wrapText="1"/>
    </xf>
    <xf numFmtId="2" fontId="20" fillId="0" borderId="28" xfId="5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right" vertical="center"/>
    </xf>
    <xf numFmtId="165" fontId="23" fillId="0" borderId="31" xfId="0" applyNumberFormat="1" applyFont="1" applyFill="1" applyBorder="1" applyAlignment="1">
      <alignment horizontal="center" vertical="center"/>
    </xf>
    <xf numFmtId="0" fontId="0" fillId="0" borderId="0" xfId="0" applyFill="1"/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18" fillId="0" borderId="0" xfId="0" applyFont="1" applyFill="1"/>
    <xf numFmtId="165" fontId="18" fillId="0" borderId="0" xfId="0" applyNumberFormat="1" applyFont="1" applyFill="1"/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horizontal="center" vertical="center" wrapText="1"/>
    </xf>
    <xf numFmtId="2" fontId="20" fillId="0" borderId="9" xfId="5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vertical="center" wrapText="1"/>
    </xf>
    <xf numFmtId="2" fontId="20" fillId="0" borderId="14" xfId="5" applyNumberFormat="1" applyFont="1" applyFill="1" applyBorder="1" applyAlignment="1">
      <alignment horizontal="center" vertical="center" wrapText="1"/>
    </xf>
    <xf numFmtId="165" fontId="20" fillId="0" borderId="15" xfId="5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right"/>
    </xf>
    <xf numFmtId="0" fontId="23" fillId="0" borderId="30" xfId="0" applyFont="1" applyFill="1" applyBorder="1" applyAlignment="1">
      <alignment horizontal="right"/>
    </xf>
    <xf numFmtId="165" fontId="23" fillId="0" borderId="35" xfId="0" applyNumberFormat="1" applyFont="1" applyFill="1" applyBorder="1"/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horizontal="center" vertical="center"/>
    </xf>
    <xf numFmtId="2" fontId="20" fillId="0" borderId="7" xfId="5" applyNumberFormat="1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/>
    </xf>
    <xf numFmtId="2" fontId="20" fillId="0" borderId="17" xfId="0" applyNumberFormat="1" applyFont="1" applyFill="1" applyBorder="1" applyAlignment="1">
      <alignment horizontal="center" vertical="center" wrapText="1"/>
    </xf>
    <xf numFmtId="165" fontId="20" fillId="0" borderId="17" xfId="5" applyFont="1" applyFill="1" applyBorder="1" applyAlignment="1">
      <alignment horizontal="center" vertical="center" wrapText="1"/>
    </xf>
    <xf numFmtId="2" fontId="20" fillId="0" borderId="17" xfId="5" applyNumberFormat="1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right" vertical="center"/>
    </xf>
    <xf numFmtId="0" fontId="23" fillId="0" borderId="23" xfId="0" applyFont="1" applyFill="1" applyBorder="1" applyAlignment="1">
      <alignment horizontal="right" vertical="center"/>
    </xf>
    <xf numFmtId="0" fontId="23" fillId="0" borderId="24" xfId="0" applyFont="1" applyFill="1" applyBorder="1" applyAlignment="1">
      <alignment horizontal="right" vertical="center"/>
    </xf>
    <xf numFmtId="165" fontId="30" fillId="0" borderId="37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left" vertical="top" wrapText="1"/>
    </xf>
    <xf numFmtId="0" fontId="19" fillId="0" borderId="1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/>
    </xf>
    <xf numFmtId="1" fontId="20" fillId="0" borderId="20" xfId="0" applyNumberFormat="1" applyFont="1" applyFill="1" applyBorder="1" applyAlignment="1">
      <alignment horizontal="center" vertical="center" wrapText="1"/>
    </xf>
    <xf numFmtId="2" fontId="20" fillId="0" borderId="21" xfId="5" applyNumberFormat="1" applyFont="1" applyFill="1" applyBorder="1" applyAlignment="1">
      <alignment horizontal="center" vertical="center" wrapText="1"/>
    </xf>
    <xf numFmtId="1" fontId="20" fillId="0" borderId="7" xfId="0" applyNumberFormat="1" applyFont="1" applyFill="1" applyBorder="1" applyAlignment="1">
      <alignment horizontal="center" vertical="center" wrapText="1"/>
    </xf>
    <xf numFmtId="2" fontId="20" fillId="0" borderId="12" xfId="5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1" fontId="20" fillId="0" borderId="14" xfId="0" applyNumberFormat="1" applyFont="1" applyFill="1" applyBorder="1" applyAlignment="1">
      <alignment horizontal="center" vertical="center" wrapText="1"/>
    </xf>
    <xf numFmtId="2" fontId="20" fillId="0" borderId="15" xfId="5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left" vertical="center" wrapText="1"/>
    </xf>
    <xf numFmtId="2" fontId="20" fillId="0" borderId="2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10" fontId="27" fillId="0" borderId="20" xfId="0" applyNumberFormat="1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/>
    </xf>
    <xf numFmtId="165" fontId="20" fillId="0" borderId="20" xfId="5" applyFont="1" applyFill="1" applyBorder="1" applyAlignment="1">
      <alignment horizontal="center" vertical="center" wrapText="1"/>
    </xf>
    <xf numFmtId="2" fontId="20" fillId="0" borderId="20" xfId="5" applyNumberFormat="1" applyFont="1" applyFill="1" applyBorder="1" applyAlignment="1">
      <alignment horizontal="center" vertical="center" wrapText="1"/>
    </xf>
    <xf numFmtId="165" fontId="20" fillId="0" borderId="21" xfId="5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/>
    </xf>
    <xf numFmtId="165" fontId="20" fillId="0" borderId="18" xfId="5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/>
    </xf>
    <xf numFmtId="2" fontId="20" fillId="0" borderId="30" xfId="0" applyNumberFormat="1" applyFont="1" applyFill="1" applyBorder="1" applyAlignment="1">
      <alignment horizontal="center" vertical="center" wrapText="1"/>
    </xf>
    <xf numFmtId="165" fontId="20" fillId="0" borderId="30" xfId="5" applyFont="1" applyFill="1" applyBorder="1" applyAlignment="1">
      <alignment horizontal="center" vertical="center" wrapText="1"/>
    </xf>
    <xf numFmtId="165" fontId="20" fillId="0" borderId="36" xfId="5" applyFont="1" applyFill="1" applyBorder="1" applyAlignment="1">
      <alignment horizontal="center" vertical="center" wrapText="1"/>
    </xf>
    <xf numFmtId="2" fontId="20" fillId="0" borderId="36" xfId="5" applyNumberFormat="1" applyFont="1" applyFill="1" applyBorder="1" applyAlignment="1">
      <alignment horizontal="center" vertical="center" wrapText="1"/>
    </xf>
    <xf numFmtId="165" fontId="20" fillId="0" borderId="35" xfId="5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right"/>
    </xf>
    <xf numFmtId="0" fontId="23" fillId="0" borderId="23" xfId="0" applyFont="1" applyFill="1" applyBorder="1" applyAlignment="1">
      <alignment horizontal="right"/>
    </xf>
    <xf numFmtId="165" fontId="23" fillId="0" borderId="24" xfId="0" applyNumberFormat="1" applyFont="1" applyFill="1" applyBorder="1"/>
    <xf numFmtId="0" fontId="18" fillId="0" borderId="3" xfId="0" applyFont="1" applyFill="1" applyBorder="1" applyAlignment="1">
      <alignment horizontal="center" vertical="center"/>
    </xf>
    <xf numFmtId="10" fontId="18" fillId="0" borderId="2" xfId="139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0" fontId="18" fillId="0" borderId="0" xfId="0" applyNumberFormat="1" applyFont="1" applyFill="1" applyAlignment="1">
      <alignment horizontal="center" vertical="center"/>
    </xf>
    <xf numFmtId="10" fontId="18" fillId="0" borderId="0" xfId="0" applyNumberFormat="1" applyFont="1" applyFill="1"/>
    <xf numFmtId="0" fontId="19" fillId="0" borderId="8" xfId="0" applyFont="1" applyFill="1" applyBorder="1" applyAlignment="1">
      <alignment vertical="center"/>
    </xf>
    <xf numFmtId="0" fontId="26" fillId="0" borderId="9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vertical="center"/>
    </xf>
    <xf numFmtId="0" fontId="26" fillId="0" borderId="14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/>
    </xf>
    <xf numFmtId="2" fontId="20" fillId="0" borderId="32" xfId="0" applyNumberFormat="1" applyFont="1" applyFill="1" applyBorder="1" applyAlignment="1">
      <alignment horizontal="center" vertical="center" wrapText="1"/>
    </xf>
    <xf numFmtId="165" fontId="20" fillId="0" borderId="32" xfId="5" applyFont="1" applyFill="1" applyBorder="1" applyAlignment="1">
      <alignment horizontal="center" vertical="center" wrapText="1"/>
    </xf>
    <xf numFmtId="165" fontId="20" fillId="0" borderId="25" xfId="5" applyFont="1" applyFill="1" applyBorder="1" applyAlignment="1">
      <alignment horizontal="center" vertical="center" wrapText="1"/>
    </xf>
    <xf numFmtId="2" fontId="20" fillId="0" borderId="25" xfId="5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right"/>
    </xf>
    <xf numFmtId="165" fontId="23" fillId="0" borderId="37" xfId="0" applyNumberFormat="1" applyFont="1" applyFill="1" applyBorder="1"/>
    <xf numFmtId="0" fontId="0" fillId="0" borderId="0" xfId="0" applyFill="1" applyAlignment="1">
      <alignment horizontal="center" vertical="center"/>
    </xf>
  </cellXfs>
  <cellStyles count="140">
    <cellStyle name="DiRootsCustomParamStyle" xfId="135" xr:uid="{00000000-0005-0000-0000-000000000000}"/>
    <cellStyle name="DiRootsHeaderStyle" xfId="133" xr:uid="{00000000-0005-0000-0000-000001000000}"/>
    <cellStyle name="DiRootsParameterNotFound" xfId="134" xr:uid="{00000000-0005-0000-0000-000002000000}"/>
    <cellStyle name="DiRootsReadOnly" xfId="137" xr:uid="{00000000-0005-0000-0000-000003000000}"/>
    <cellStyle name="DiRootsTypeStyle" xfId="136" xr:uid="{00000000-0005-0000-0000-000004000000}"/>
    <cellStyle name="Moeda" xfId="5" builtinId="4"/>
    <cellStyle name="Moeda 10" xfId="125" xr:uid="{00000000-0005-0000-0000-000007000000}"/>
    <cellStyle name="Moeda 11" xfId="61" xr:uid="{00000000-0005-0000-0000-000008000000}"/>
    <cellStyle name="Moeda 2" xfId="12" xr:uid="{00000000-0005-0000-0000-000009000000}"/>
    <cellStyle name="Moeda 2 10" xfId="66" xr:uid="{00000000-0005-0000-0000-00000A000000}"/>
    <cellStyle name="Moeda 2 2" xfId="28" xr:uid="{00000000-0005-0000-0000-00000B000000}"/>
    <cellStyle name="Moeda 2 2 2" xfId="78" xr:uid="{00000000-0005-0000-0000-00000C000000}"/>
    <cellStyle name="Moeda 2 3" xfId="35" xr:uid="{00000000-0005-0000-0000-00000D000000}"/>
    <cellStyle name="Moeda 2 3 2" xfId="85" xr:uid="{00000000-0005-0000-0000-00000E000000}"/>
    <cellStyle name="Moeda 2 4" xfId="42" xr:uid="{00000000-0005-0000-0000-00000F000000}"/>
    <cellStyle name="Moeda 2 4 2" xfId="92" xr:uid="{00000000-0005-0000-0000-000010000000}"/>
    <cellStyle name="Moeda 2 5" xfId="50" xr:uid="{00000000-0005-0000-0000-000011000000}"/>
    <cellStyle name="Moeda 2 5 2" xfId="99" xr:uid="{00000000-0005-0000-0000-000012000000}"/>
    <cellStyle name="Moeda 2 6" xfId="58" xr:uid="{00000000-0005-0000-0000-000013000000}"/>
    <cellStyle name="Moeda 2 6 2" xfId="107" xr:uid="{00000000-0005-0000-0000-000014000000}"/>
    <cellStyle name="Moeda 2 7" xfId="115" xr:uid="{00000000-0005-0000-0000-000015000000}"/>
    <cellStyle name="Moeda 2 8" xfId="123" xr:uid="{00000000-0005-0000-0000-000016000000}"/>
    <cellStyle name="Moeda 2 9" xfId="130" xr:uid="{00000000-0005-0000-0000-000017000000}"/>
    <cellStyle name="Moeda 3" xfId="23" xr:uid="{00000000-0005-0000-0000-000018000000}"/>
    <cellStyle name="Moeda 3 2" xfId="73" xr:uid="{00000000-0005-0000-0000-000019000000}"/>
    <cellStyle name="Moeda 4" xfId="30" xr:uid="{00000000-0005-0000-0000-00001A000000}"/>
    <cellStyle name="Moeda 4 2" xfId="80" xr:uid="{00000000-0005-0000-0000-00001B000000}"/>
    <cellStyle name="Moeda 5" xfId="37" xr:uid="{00000000-0005-0000-0000-00001C000000}"/>
    <cellStyle name="Moeda 5 2" xfId="87" xr:uid="{00000000-0005-0000-0000-00001D000000}"/>
    <cellStyle name="Moeda 6" xfId="45" xr:uid="{00000000-0005-0000-0000-00001E000000}"/>
    <cellStyle name="Moeda 6 2" xfId="94" xr:uid="{00000000-0005-0000-0000-00001F000000}"/>
    <cellStyle name="Moeda 7" xfId="53" xr:uid="{00000000-0005-0000-0000-000020000000}"/>
    <cellStyle name="Moeda 7 2" xfId="102" xr:uid="{00000000-0005-0000-0000-000021000000}"/>
    <cellStyle name="Moeda 8" xfId="110" xr:uid="{00000000-0005-0000-0000-000022000000}"/>
    <cellStyle name="Moeda 9" xfId="118" xr:uid="{00000000-0005-0000-0000-000023000000}"/>
    <cellStyle name="Normal" xfId="0" builtinId="0"/>
    <cellStyle name="Normal 10" xfId="10" xr:uid="{00000000-0005-0000-0000-000025000000}"/>
    <cellStyle name="Normal 2" xfId="2" xr:uid="{00000000-0005-0000-0000-000026000000}"/>
    <cellStyle name="Normal 2 2 2 2" xfId="20" xr:uid="{00000000-0005-0000-0000-000027000000}"/>
    <cellStyle name="Normal 2 2 3" xfId="18" xr:uid="{00000000-0005-0000-0000-000028000000}"/>
    <cellStyle name="Normal 3" xfId="3" xr:uid="{00000000-0005-0000-0000-000029000000}"/>
    <cellStyle name="Normal 3 2" xfId="7" xr:uid="{00000000-0005-0000-0000-00002A000000}"/>
    <cellStyle name="Normal 3 2 10" xfId="63" xr:uid="{00000000-0005-0000-0000-00002B000000}"/>
    <cellStyle name="Normal 3 2 2" xfId="25" xr:uid="{00000000-0005-0000-0000-00002C000000}"/>
    <cellStyle name="Normal 3 2 2 2" xfId="75" xr:uid="{00000000-0005-0000-0000-00002D000000}"/>
    <cellStyle name="Normal 3 2 3" xfId="32" xr:uid="{00000000-0005-0000-0000-00002E000000}"/>
    <cellStyle name="Normal 3 2 3 2" xfId="82" xr:uid="{00000000-0005-0000-0000-00002F000000}"/>
    <cellStyle name="Normal 3 2 4" xfId="39" xr:uid="{00000000-0005-0000-0000-000030000000}"/>
    <cellStyle name="Normal 3 2 4 2" xfId="89" xr:uid="{00000000-0005-0000-0000-000031000000}"/>
    <cellStyle name="Normal 3 2 5" xfId="47" xr:uid="{00000000-0005-0000-0000-000032000000}"/>
    <cellStyle name="Normal 3 2 5 2" xfId="96" xr:uid="{00000000-0005-0000-0000-000033000000}"/>
    <cellStyle name="Normal 3 2 6" xfId="55" xr:uid="{00000000-0005-0000-0000-000034000000}"/>
    <cellStyle name="Normal 3 2 6 2" xfId="104" xr:uid="{00000000-0005-0000-0000-000035000000}"/>
    <cellStyle name="Normal 3 2 7" xfId="112" xr:uid="{00000000-0005-0000-0000-000036000000}"/>
    <cellStyle name="Normal 3 2 8" xfId="120" xr:uid="{00000000-0005-0000-0000-000037000000}"/>
    <cellStyle name="Normal 3 2 9" xfId="127" xr:uid="{00000000-0005-0000-0000-000038000000}"/>
    <cellStyle name="Normal 3 3" xfId="11" xr:uid="{00000000-0005-0000-0000-000039000000}"/>
    <cellStyle name="Normal 3 3 10" xfId="65" xr:uid="{00000000-0005-0000-0000-00003A000000}"/>
    <cellStyle name="Normal 3 3 2" xfId="27" xr:uid="{00000000-0005-0000-0000-00003B000000}"/>
    <cellStyle name="Normal 3 3 2 2" xfId="77" xr:uid="{00000000-0005-0000-0000-00003C000000}"/>
    <cellStyle name="Normal 3 3 3" xfId="34" xr:uid="{00000000-0005-0000-0000-00003D000000}"/>
    <cellStyle name="Normal 3 3 3 2" xfId="84" xr:uid="{00000000-0005-0000-0000-00003E000000}"/>
    <cellStyle name="Normal 3 3 4" xfId="41" xr:uid="{00000000-0005-0000-0000-00003F000000}"/>
    <cellStyle name="Normal 3 3 4 2" xfId="91" xr:uid="{00000000-0005-0000-0000-000040000000}"/>
    <cellStyle name="Normal 3 3 5" xfId="49" xr:uid="{00000000-0005-0000-0000-000041000000}"/>
    <cellStyle name="Normal 3 3 5 2" xfId="98" xr:uid="{00000000-0005-0000-0000-000042000000}"/>
    <cellStyle name="Normal 3 3 6" xfId="57" xr:uid="{00000000-0005-0000-0000-000043000000}"/>
    <cellStyle name="Normal 3 3 6 2" xfId="106" xr:uid="{00000000-0005-0000-0000-000044000000}"/>
    <cellStyle name="Normal 3 3 7" xfId="114" xr:uid="{00000000-0005-0000-0000-000045000000}"/>
    <cellStyle name="Normal 3 3 8" xfId="122" xr:uid="{00000000-0005-0000-0000-000046000000}"/>
    <cellStyle name="Normal 3 3 9" xfId="129" xr:uid="{00000000-0005-0000-0000-000047000000}"/>
    <cellStyle name="Normal 3 4" xfId="21" xr:uid="{00000000-0005-0000-0000-000048000000}"/>
    <cellStyle name="Normal 4" xfId="13" xr:uid="{00000000-0005-0000-0000-000049000000}"/>
    <cellStyle name="Normal 4 2" xfId="51" xr:uid="{00000000-0005-0000-0000-00004A000000}"/>
    <cellStyle name="Normal 4 2 2" xfId="100" xr:uid="{00000000-0005-0000-0000-00004B000000}"/>
    <cellStyle name="Normal 4 3" xfId="59" xr:uid="{00000000-0005-0000-0000-00004C000000}"/>
    <cellStyle name="Normal 4 3 2" xfId="108" xr:uid="{00000000-0005-0000-0000-00004D000000}"/>
    <cellStyle name="Normal 4 4" xfId="116" xr:uid="{00000000-0005-0000-0000-00004E000000}"/>
    <cellStyle name="Normal 4 5" xfId="67" xr:uid="{00000000-0005-0000-0000-00004F000000}"/>
    <cellStyle name="Normal 5" xfId="131" xr:uid="{00000000-0005-0000-0000-000050000000}"/>
    <cellStyle name="Normal 6" xfId="138" xr:uid="{00000000-0005-0000-0000-000051000000}"/>
    <cellStyle name="Normal 87" xfId="43" xr:uid="{00000000-0005-0000-0000-000052000000}"/>
    <cellStyle name="Porcentagem" xfId="139" builtinId="5"/>
    <cellStyle name="Porcentagem 2" xfId="15" xr:uid="{00000000-0005-0000-0000-000054000000}"/>
    <cellStyle name="Porcentagem 2 2" xfId="9" xr:uid="{00000000-0005-0000-0000-000055000000}"/>
    <cellStyle name="Porcentagem 3" xfId="14" xr:uid="{00000000-0005-0000-0000-000056000000}"/>
    <cellStyle name="Porcentagem 3 2" xfId="68" xr:uid="{00000000-0005-0000-0000-000057000000}"/>
    <cellStyle name="Texto Explicativo" xfId="1" builtinId="53" customBuiltin="1"/>
    <cellStyle name="Vírgula 2" xfId="16" xr:uid="{00000000-0005-0000-0000-000059000000}"/>
    <cellStyle name="Vírgula 2 2" xfId="4" xr:uid="{00000000-0005-0000-0000-00005A000000}"/>
    <cellStyle name="Vírgula 2 2 10" xfId="109" xr:uid="{00000000-0005-0000-0000-00005B000000}"/>
    <cellStyle name="Vírgula 2 2 11" xfId="117" xr:uid="{00000000-0005-0000-0000-00005C000000}"/>
    <cellStyle name="Vírgula 2 2 12" xfId="124" xr:uid="{00000000-0005-0000-0000-00005D000000}"/>
    <cellStyle name="Vírgula 2 2 13" xfId="60" xr:uid="{00000000-0005-0000-0000-00005E000000}"/>
    <cellStyle name="Vírgula 2 2 2" xfId="6" xr:uid="{00000000-0005-0000-0000-00005F000000}"/>
    <cellStyle name="Vírgula 2 2 2 10" xfId="62" xr:uid="{00000000-0005-0000-0000-000060000000}"/>
    <cellStyle name="Vírgula 2 2 2 2" xfId="24" xr:uid="{00000000-0005-0000-0000-000061000000}"/>
    <cellStyle name="Vírgula 2 2 2 2 2" xfId="74" xr:uid="{00000000-0005-0000-0000-000062000000}"/>
    <cellStyle name="Vírgula 2 2 2 3" xfId="31" xr:uid="{00000000-0005-0000-0000-000063000000}"/>
    <cellStyle name="Vírgula 2 2 2 3 2" xfId="81" xr:uid="{00000000-0005-0000-0000-000064000000}"/>
    <cellStyle name="Vírgula 2 2 2 4" xfId="38" xr:uid="{00000000-0005-0000-0000-000065000000}"/>
    <cellStyle name="Vírgula 2 2 2 4 2" xfId="88" xr:uid="{00000000-0005-0000-0000-000066000000}"/>
    <cellStyle name="Vírgula 2 2 2 5" xfId="46" xr:uid="{00000000-0005-0000-0000-000067000000}"/>
    <cellStyle name="Vírgula 2 2 2 5 2" xfId="95" xr:uid="{00000000-0005-0000-0000-000068000000}"/>
    <cellStyle name="Vírgula 2 2 2 6" xfId="54" xr:uid="{00000000-0005-0000-0000-000069000000}"/>
    <cellStyle name="Vírgula 2 2 2 6 2" xfId="103" xr:uid="{00000000-0005-0000-0000-00006A000000}"/>
    <cellStyle name="Vírgula 2 2 2 7" xfId="111" xr:uid="{00000000-0005-0000-0000-00006B000000}"/>
    <cellStyle name="Vírgula 2 2 2 8" xfId="119" xr:uid="{00000000-0005-0000-0000-00006C000000}"/>
    <cellStyle name="Vírgula 2 2 2 9" xfId="126" xr:uid="{00000000-0005-0000-0000-00006D000000}"/>
    <cellStyle name="Vírgula 2 2 3" xfId="8" xr:uid="{00000000-0005-0000-0000-00006E000000}"/>
    <cellStyle name="Vírgula 2 2 3 10" xfId="64" xr:uid="{00000000-0005-0000-0000-00006F000000}"/>
    <cellStyle name="Vírgula 2 2 3 2" xfId="26" xr:uid="{00000000-0005-0000-0000-000070000000}"/>
    <cellStyle name="Vírgula 2 2 3 2 2" xfId="76" xr:uid="{00000000-0005-0000-0000-000071000000}"/>
    <cellStyle name="Vírgula 2 2 3 3" xfId="33" xr:uid="{00000000-0005-0000-0000-000072000000}"/>
    <cellStyle name="Vírgula 2 2 3 3 2" xfId="83" xr:uid="{00000000-0005-0000-0000-000073000000}"/>
    <cellStyle name="Vírgula 2 2 3 4" xfId="40" xr:uid="{00000000-0005-0000-0000-000074000000}"/>
    <cellStyle name="Vírgula 2 2 3 4 2" xfId="90" xr:uid="{00000000-0005-0000-0000-000075000000}"/>
    <cellStyle name="Vírgula 2 2 3 5" xfId="48" xr:uid="{00000000-0005-0000-0000-000076000000}"/>
    <cellStyle name="Vírgula 2 2 3 5 2" xfId="97" xr:uid="{00000000-0005-0000-0000-000077000000}"/>
    <cellStyle name="Vírgula 2 2 3 6" xfId="56" xr:uid="{00000000-0005-0000-0000-000078000000}"/>
    <cellStyle name="Vírgula 2 2 3 6 2" xfId="105" xr:uid="{00000000-0005-0000-0000-000079000000}"/>
    <cellStyle name="Vírgula 2 2 3 7" xfId="113" xr:uid="{00000000-0005-0000-0000-00007A000000}"/>
    <cellStyle name="Vírgula 2 2 3 8" xfId="121" xr:uid="{00000000-0005-0000-0000-00007B000000}"/>
    <cellStyle name="Vírgula 2 2 3 9" xfId="128" xr:uid="{00000000-0005-0000-0000-00007C000000}"/>
    <cellStyle name="Vírgula 2 2 4" xfId="17" xr:uid="{00000000-0005-0000-0000-00007D000000}"/>
    <cellStyle name="Vírgula 2 2 4 2" xfId="70" xr:uid="{00000000-0005-0000-0000-00007E000000}"/>
    <cellStyle name="Vírgula 2 2 5" xfId="22" xr:uid="{00000000-0005-0000-0000-00007F000000}"/>
    <cellStyle name="Vírgula 2 2 5 2" xfId="72" xr:uid="{00000000-0005-0000-0000-000080000000}"/>
    <cellStyle name="Vírgula 2 2 6" xfId="29" xr:uid="{00000000-0005-0000-0000-000081000000}"/>
    <cellStyle name="Vírgula 2 2 6 2" xfId="79" xr:uid="{00000000-0005-0000-0000-000082000000}"/>
    <cellStyle name="Vírgula 2 2 7" xfId="36" xr:uid="{00000000-0005-0000-0000-000083000000}"/>
    <cellStyle name="Vírgula 2 2 7 2" xfId="86" xr:uid="{00000000-0005-0000-0000-000084000000}"/>
    <cellStyle name="Vírgula 2 2 8" xfId="44" xr:uid="{00000000-0005-0000-0000-000085000000}"/>
    <cellStyle name="Vírgula 2 2 8 2" xfId="93" xr:uid="{00000000-0005-0000-0000-000086000000}"/>
    <cellStyle name="Vírgula 2 2 9" xfId="52" xr:uid="{00000000-0005-0000-0000-000087000000}"/>
    <cellStyle name="Vírgula 2 2 9 2" xfId="101" xr:uid="{00000000-0005-0000-0000-000088000000}"/>
    <cellStyle name="Vírgula 2 3" xfId="69" xr:uid="{00000000-0005-0000-0000-000089000000}"/>
    <cellStyle name="Vírgula 3" xfId="19" xr:uid="{00000000-0005-0000-0000-00008A000000}"/>
    <cellStyle name="Vírgula 3 2" xfId="71" xr:uid="{00000000-0005-0000-0000-00008B000000}"/>
    <cellStyle name="Vírgula 4" xfId="132" xr:uid="{00000000-0005-0000-0000-00008C000000}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67171"/>
      <rgbColor rgb="FFAFABAB"/>
      <rgbColor rgb="FF993366"/>
      <rgbColor rgb="FFF2F2F2"/>
      <rgbColor rgb="FFDCE6F2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D9D9D9"/>
      <rgbColor rgb="FFFFFF99"/>
      <rgbColor rgb="FF66FFFF"/>
      <rgbColor rgb="FFE6B9B8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44546A"/>
      <rgbColor rgb="FF8497B0"/>
      <rgbColor rgb="FF17375E"/>
      <rgbColor rgb="FF339966"/>
      <rgbColor rgb="FF010000"/>
      <rgbColor rgb="FF632523"/>
      <rgbColor rgb="FF993300"/>
      <rgbColor rgb="FF993366"/>
      <rgbColor rgb="FF305651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  <color rgb="FF9999FF"/>
      <color rgb="FFA3FFA3"/>
      <color rgb="FFC5FFC5"/>
      <color rgb="FF00CC66"/>
      <color rgb="FFA3C2E1"/>
      <color rgb="FFFDBEB9"/>
      <color rgb="FFCA99FB"/>
      <color rgb="FFFFFF66"/>
      <color rgb="FFE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CTHUS\Licita&#231;&#227;o\2025\PLANILHA.xlsx" TargetMode="External"/><Relationship Id="rId1" Type="http://schemas.openxmlformats.org/officeDocument/2006/relationships/externalLinkPath" Target="file:///D:\ICTHUS\Licita&#231;&#227;o\2025\PLANILH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IA"/>
      <sheetName val="CMD-L CONSULTORIA"/>
      <sheetName val="PROFISSIONAIS (2)"/>
      <sheetName val="PROFISSIONAIS"/>
      <sheetName val="DESLOCAMENTO"/>
      <sheetName val="PRANCHAS"/>
      <sheetName val="PLOTAGEM"/>
      <sheetName val="LEV_TOPOG"/>
      <sheetName val="ACRÉSCIMO TOPOGRAFIA"/>
      <sheetName val="ORÇAMENTO"/>
      <sheetName val="PROJETOS1"/>
      <sheetName val="PROJETOS2"/>
      <sheetName val="RELATÓRIOS"/>
      <sheetName val="RESUMO"/>
      <sheetName val="SETOP PROJETOS"/>
      <sheetName val="SINAPI"/>
      <sheetName val="SUD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A9" t="str">
            <v>61.11.02</v>
          </cell>
          <cell r="B9" t="str">
            <v>SUDECAP</v>
          </cell>
          <cell r="C9" t="str">
            <v>ENGENHEIRO CONSULTOR</v>
          </cell>
          <cell r="D9" t="str">
            <v>H</v>
          </cell>
          <cell r="E9">
            <v>172.59</v>
          </cell>
          <cell r="F9">
            <v>220.7702122679768</v>
          </cell>
          <cell r="G9">
            <v>0.27915992970610581</v>
          </cell>
        </row>
        <row r="10">
          <cell r="A10" t="str">
            <v>61.11.03</v>
          </cell>
          <cell r="B10" t="str">
            <v>SUDECAP</v>
          </cell>
          <cell r="C10" t="str">
            <v>ENGENHEIRO COORDENADOR</v>
          </cell>
          <cell r="D10" t="str">
            <v>H</v>
          </cell>
          <cell r="E10">
            <v>156.44999999999999</v>
          </cell>
          <cell r="F10">
            <v>200.12133396608999</v>
          </cell>
          <cell r="G10">
            <v>0.27913923915685523</v>
          </cell>
        </row>
        <row r="11">
          <cell r="A11" t="str">
            <v>61.11.04</v>
          </cell>
          <cell r="B11" t="str">
            <v>SUDECAP</v>
          </cell>
          <cell r="C11" t="str">
            <v>ENGENHEIRO SENIOR</v>
          </cell>
          <cell r="D11" t="str">
            <v>H</v>
          </cell>
          <cell r="E11">
            <v>140.31</v>
          </cell>
          <cell r="F11">
            <v>179.47245566420321</v>
          </cell>
          <cell r="G11">
            <v>0.27911378849834789</v>
          </cell>
        </row>
        <row r="12">
          <cell r="A12" t="str">
            <v>61.11.05</v>
          </cell>
          <cell r="B12" t="str">
            <v>SUDECAP</v>
          </cell>
          <cell r="C12" t="str">
            <v>ENGENHEIRO INTERMEDIARIO</v>
          </cell>
          <cell r="D12" t="str">
            <v>H</v>
          </cell>
          <cell r="E12">
            <v>124.17</v>
          </cell>
          <cell r="F12">
            <v>158.82357736231643</v>
          </cell>
          <cell r="G12">
            <v>0.27908172152948718</v>
          </cell>
        </row>
        <row r="13">
          <cell r="A13" t="str">
            <v>61.11.06</v>
          </cell>
          <cell r="B13" t="str">
            <v>SUDECAP</v>
          </cell>
          <cell r="C13" t="str">
            <v>ENGENHEIRO JUNIOR</v>
          </cell>
          <cell r="D13" t="str">
            <v>H</v>
          </cell>
          <cell r="E13">
            <v>111.33</v>
          </cell>
          <cell r="F13">
            <v>142.20819517585693</v>
          </cell>
          <cell r="G13">
            <v>0.27735736257843291</v>
          </cell>
        </row>
        <row r="14">
          <cell r="A14" t="str">
            <v>61.11.07</v>
          </cell>
          <cell r="B14" t="str">
            <v>SUDECAP</v>
          </cell>
          <cell r="C14" t="str">
            <v>ENGENHEIRO TRAINEE</v>
          </cell>
          <cell r="D14" t="str">
            <v>H</v>
          </cell>
          <cell r="E14">
            <v>79.55</v>
          </cell>
          <cell r="F14">
            <v>101.55744477630091</v>
          </cell>
          <cell r="G14">
            <v>0.27664921151855326</v>
          </cell>
        </row>
        <row r="15">
          <cell r="A15" t="str">
            <v>61.11.08</v>
          </cell>
          <cell r="B15" t="str">
            <v>SUDECAP</v>
          </cell>
          <cell r="C15" t="str">
            <v>ARQUITETO CONSULTOR ESPECIAL</v>
          </cell>
          <cell r="D15" t="str">
            <v>H</v>
          </cell>
          <cell r="E15">
            <v>188.73</v>
          </cell>
          <cell r="F15">
            <v>241.41909056986358</v>
          </cell>
          <cell r="G15">
            <v>0.27917708138538444</v>
          </cell>
        </row>
        <row r="16">
          <cell r="A16" t="str">
            <v>61.11.09</v>
          </cell>
          <cell r="B16" t="str">
            <v>SUDECAP</v>
          </cell>
          <cell r="C16" t="str">
            <v>ARQUITETO CONSULTOR</v>
          </cell>
          <cell r="D16" t="str">
            <v>H</v>
          </cell>
          <cell r="E16">
            <v>172.59</v>
          </cell>
          <cell r="F16">
            <v>220.7702122679768</v>
          </cell>
          <cell r="G16">
            <v>0.27915992970610581</v>
          </cell>
        </row>
        <row r="17">
          <cell r="A17" t="str">
            <v>61.11.10</v>
          </cell>
          <cell r="B17" t="str">
            <v>SUDECAP</v>
          </cell>
          <cell r="C17" t="str">
            <v>ARQUITETO COORDENADOR</v>
          </cell>
          <cell r="D17" t="str">
            <v>H</v>
          </cell>
          <cell r="E17">
            <v>156.44999999999999</v>
          </cell>
          <cell r="F17">
            <v>200.12133396608999</v>
          </cell>
          <cell r="G17">
            <v>0.27913923915685523</v>
          </cell>
        </row>
        <row r="18">
          <cell r="A18" t="str">
            <v>61.11.11</v>
          </cell>
          <cell r="B18" t="str">
            <v>SUDECAP</v>
          </cell>
          <cell r="C18" t="str">
            <v>ARQUITETO SÊNIOR</v>
          </cell>
          <cell r="D18" t="str">
            <v>H</v>
          </cell>
          <cell r="E18">
            <v>140.31</v>
          </cell>
          <cell r="F18">
            <v>179.47245566420321</v>
          </cell>
          <cell r="G18">
            <v>0.27911378849834789</v>
          </cell>
        </row>
        <row r="19">
          <cell r="A19" t="str">
            <v>61.11.12</v>
          </cell>
          <cell r="B19" t="str">
            <v>SUDECAP</v>
          </cell>
          <cell r="C19" t="str">
            <v>ARQUITETO INTERMEDIÁRIO</v>
          </cell>
          <cell r="D19" t="str">
            <v>H</v>
          </cell>
          <cell r="E19">
            <v>124.17</v>
          </cell>
          <cell r="F19">
            <v>158.82357736231643</v>
          </cell>
          <cell r="G19">
            <v>0.27908172152948718</v>
          </cell>
        </row>
        <row r="20">
          <cell r="A20" t="str">
            <v>61.11.13</v>
          </cell>
          <cell r="B20" t="str">
            <v>SUDECAP</v>
          </cell>
          <cell r="C20" t="str">
            <v>ARQUITETO JÚNIOR</v>
          </cell>
          <cell r="D20" t="str">
            <v>H</v>
          </cell>
          <cell r="E20">
            <v>111.33</v>
          </cell>
          <cell r="F20">
            <v>142.20819517585693</v>
          </cell>
          <cell r="G20">
            <v>0.27735736257843291</v>
          </cell>
        </row>
        <row r="21">
          <cell r="A21" t="str">
            <v>61.11.14</v>
          </cell>
          <cell r="B21" t="str">
            <v>SUDECAP</v>
          </cell>
          <cell r="C21" t="str">
            <v>ARQUITETO TRAINEE</v>
          </cell>
          <cell r="D21" t="str">
            <v>H</v>
          </cell>
          <cell r="E21">
            <v>79.55</v>
          </cell>
          <cell r="F21">
            <v>101.55744477630091</v>
          </cell>
          <cell r="G21">
            <v>0.27664921151855326</v>
          </cell>
        </row>
        <row r="22">
          <cell r="A22" t="str">
            <v>61.11.15</v>
          </cell>
          <cell r="B22" t="str">
            <v>SUDECAP</v>
          </cell>
          <cell r="C22" t="str">
            <v>BIÓLOGO ATÉ 5 ANOS DE EXPERIÊNCIA</v>
          </cell>
          <cell r="D22" t="str">
            <v>H</v>
          </cell>
          <cell r="E22">
            <v>57.57</v>
          </cell>
          <cell r="F22">
            <v>73.428308871750403</v>
          </cell>
          <cell r="G22">
            <v>0.27546133180042398</v>
          </cell>
        </row>
        <row r="23">
          <cell r="A23" t="str">
            <v>61.11.16</v>
          </cell>
          <cell r="B23" t="str">
            <v>SUDECAP</v>
          </cell>
          <cell r="C23" t="str">
            <v>BIÓLOGO ACIMA DE 5 ANOS DE EXPERIÊNCIA</v>
          </cell>
          <cell r="D23" t="str">
            <v>H</v>
          </cell>
          <cell r="E23">
            <v>87.38</v>
          </cell>
          <cell r="F23">
            <v>111.56426027019657</v>
          </cell>
          <cell r="G23">
            <v>0.27677111776375107</v>
          </cell>
        </row>
        <row r="24">
          <cell r="A24" t="str">
            <v>61.11.17</v>
          </cell>
          <cell r="B24" t="str">
            <v>SUDECAP</v>
          </cell>
          <cell r="C24" t="str">
            <v>ESTAGIÁRIO DE NÍVEL SUPERIOR - 04 HORAS</v>
          </cell>
          <cell r="D24" t="str">
            <v>H</v>
          </cell>
          <cell r="E24">
            <v>10.15</v>
          </cell>
          <cell r="F24">
            <v>12.868832922790222</v>
          </cell>
          <cell r="G24">
            <v>0.26786531259016955</v>
          </cell>
        </row>
        <row r="25">
          <cell r="A25" t="str">
            <v>61.12.01</v>
          </cell>
          <cell r="B25" t="str">
            <v>SUDECAP</v>
          </cell>
          <cell r="C25" t="str">
            <v>AUXILIAR DE ENGENHARIA PARA PROJETOS</v>
          </cell>
          <cell r="D25" t="str">
            <v>H</v>
          </cell>
          <cell r="E25">
            <v>23.59</v>
          </cell>
          <cell r="F25">
            <v>29.890870836234303</v>
          </cell>
          <cell r="G25">
            <v>0.26709923002264957</v>
          </cell>
        </row>
        <row r="26">
          <cell r="A26" t="str">
            <v>61.12.02</v>
          </cell>
          <cell r="B26" t="str">
            <v>SUDECAP</v>
          </cell>
          <cell r="C26" t="str">
            <v>AUXILIAR DE ARQUITETURA PARA PROJETOS</v>
          </cell>
          <cell r="D26" t="str">
            <v>H</v>
          </cell>
          <cell r="E26">
            <v>23.59</v>
          </cell>
          <cell r="F26">
            <v>29.890870836234303</v>
          </cell>
          <cell r="G26">
            <v>0.26709923002264957</v>
          </cell>
        </row>
        <row r="27">
          <cell r="A27" t="str">
            <v>61.13.01</v>
          </cell>
          <cell r="B27" t="str">
            <v>SUDECAP</v>
          </cell>
          <cell r="C27" t="str">
            <v>PROJETISTA SENIOR</v>
          </cell>
          <cell r="D27" t="str">
            <v>H</v>
          </cell>
          <cell r="E27">
            <v>37.17</v>
          </cell>
          <cell r="F27">
            <v>47.296119437788136</v>
          </cell>
          <cell r="G27">
            <v>0.2724272111323145</v>
          </cell>
        </row>
        <row r="28">
          <cell r="A28" t="str">
            <v>61.13.02</v>
          </cell>
          <cell r="B28" t="str">
            <v>SUDECAP</v>
          </cell>
          <cell r="C28" t="str">
            <v>PROJETISTA INTERMEDIARIO</v>
          </cell>
          <cell r="D28" t="str">
            <v>H</v>
          </cell>
          <cell r="E28">
            <v>33.35</v>
          </cell>
          <cell r="F28">
            <v>42.389626330129971</v>
          </cell>
          <cell r="G28">
            <v>0.27105326327226287</v>
          </cell>
        </row>
        <row r="29">
          <cell r="A29" t="str">
            <v>61.13.03</v>
          </cell>
          <cell r="B29" t="str">
            <v>SUDECAP</v>
          </cell>
          <cell r="C29" t="str">
            <v>PROJETISTA JUNIOR</v>
          </cell>
          <cell r="D29" t="str">
            <v>H</v>
          </cell>
          <cell r="E29">
            <v>29.91</v>
          </cell>
          <cell r="F29">
            <v>37.986022090396347</v>
          </cell>
          <cell r="G29">
            <v>0.2700107686525024</v>
          </cell>
        </row>
        <row r="30">
          <cell r="A30" t="str">
            <v>61.13.04</v>
          </cell>
          <cell r="B30" t="str">
            <v>SUDECAP</v>
          </cell>
          <cell r="C30" t="str">
            <v>PROJETISTA CADISTA</v>
          </cell>
          <cell r="D30" t="str">
            <v>H</v>
          </cell>
          <cell r="E30">
            <v>37.17</v>
          </cell>
          <cell r="F30">
            <v>47.296119437788136</v>
          </cell>
          <cell r="G30">
            <v>0.2724272111323145</v>
          </cell>
        </row>
        <row r="31">
          <cell r="A31" t="str">
            <v>61.14</v>
          </cell>
          <cell r="B31" t="str">
            <v>SUDECAP</v>
          </cell>
          <cell r="C31" t="str">
            <v>TECNICO PARA ELABORACAO DE PROJETOS</v>
          </cell>
        </row>
        <row r="32">
          <cell r="A32" t="str">
            <v>61.14.01</v>
          </cell>
          <cell r="B32" t="str">
            <v>SUDECAP</v>
          </cell>
          <cell r="C32" t="str">
            <v>TECNICO SENIOR</v>
          </cell>
          <cell r="D32" t="str">
            <v>H</v>
          </cell>
          <cell r="E32">
            <v>37.17</v>
          </cell>
          <cell r="F32">
            <v>47.296119437788136</v>
          </cell>
          <cell r="G32">
            <v>0.2724272111323145</v>
          </cell>
        </row>
        <row r="33">
          <cell r="A33" t="str">
            <v>61.14.02</v>
          </cell>
          <cell r="B33" t="str">
            <v>SUDECAP</v>
          </cell>
          <cell r="C33" t="str">
            <v>TECNICO INTERMEDIARIO</v>
          </cell>
          <cell r="D33" t="str">
            <v>H</v>
          </cell>
          <cell r="E33">
            <v>33.35</v>
          </cell>
          <cell r="F33">
            <v>42.389626330129971</v>
          </cell>
          <cell r="G33">
            <v>0.27105326327226287</v>
          </cell>
        </row>
        <row r="34">
          <cell r="A34" t="str">
            <v>61.14.03</v>
          </cell>
          <cell r="B34" t="str">
            <v>SUDECAP</v>
          </cell>
          <cell r="C34" t="str">
            <v>TECNICO JUNIOR</v>
          </cell>
          <cell r="D34" t="str">
            <v>H</v>
          </cell>
          <cell r="E34">
            <v>29.91</v>
          </cell>
          <cell r="F34">
            <v>37.986022090396347</v>
          </cell>
          <cell r="G34">
            <v>0.2700107686525024</v>
          </cell>
        </row>
        <row r="35">
          <cell r="A35" t="str">
            <v>61.15.01</v>
          </cell>
          <cell r="B35" t="str">
            <v>SUDECAP</v>
          </cell>
          <cell r="C35" t="str">
            <v>DESENHISTA PROJETISTA</v>
          </cell>
          <cell r="D35" t="str">
            <v>H</v>
          </cell>
          <cell r="E35">
            <v>33.35</v>
          </cell>
          <cell r="F35">
            <v>42.389626330129971</v>
          </cell>
          <cell r="G35">
            <v>0.27105326327226287</v>
          </cell>
        </row>
        <row r="36">
          <cell r="A36" t="str">
            <v>61.15.02</v>
          </cell>
          <cell r="B36" t="str">
            <v>SUDECAP</v>
          </cell>
          <cell r="C36" t="str">
            <v>DESENHISTA TECNICO / CADISTA</v>
          </cell>
          <cell r="D36" t="str">
            <v>H</v>
          </cell>
          <cell r="E36">
            <v>29.91</v>
          </cell>
          <cell r="F36">
            <v>37.986022090396347</v>
          </cell>
          <cell r="G36">
            <v>0.2700107686525024</v>
          </cell>
        </row>
        <row r="37">
          <cell r="A37" t="str">
            <v>61.15.03</v>
          </cell>
          <cell r="B37" t="str">
            <v>SUDECAP</v>
          </cell>
          <cell r="C37" t="str">
            <v>DESENHISTA COPISTA</v>
          </cell>
          <cell r="D37" t="str">
            <v>H</v>
          </cell>
          <cell r="E37">
            <v>21.26</v>
          </cell>
          <cell r="F37">
            <v>26.89920974855395</v>
          </cell>
          <cell r="G37">
            <v>0.26524975298936737</v>
          </cell>
        </row>
        <row r="38">
          <cell r="A38" t="str">
            <v>61.16</v>
          </cell>
          <cell r="B38" t="str">
            <v>SUDECAP</v>
          </cell>
          <cell r="C38" t="str">
            <v>SERVICOS ADMINISTRATIVOS</v>
          </cell>
        </row>
        <row r="39">
          <cell r="A39" t="str">
            <v>61.16.01</v>
          </cell>
          <cell r="B39" t="str">
            <v>SUDECAP</v>
          </cell>
          <cell r="C39" t="str">
            <v>AUXILIAR ADMINISTRATIVO SENIOR</v>
          </cell>
          <cell r="D39" t="str">
            <v>H</v>
          </cell>
          <cell r="E39">
            <v>25.93</v>
          </cell>
          <cell r="F39">
            <v>32.882799171417432</v>
          </cell>
          <cell r="G39">
            <v>0.26813726075655353</v>
          </cell>
        </row>
        <row r="40">
          <cell r="A40" t="str">
            <v>61.16.02</v>
          </cell>
          <cell r="B40" t="str">
            <v>SUDECAP</v>
          </cell>
          <cell r="C40" t="str">
            <v>AUXILIAR ADMINISTRATIVO INTERMEDIARIO</v>
          </cell>
          <cell r="D40" t="str">
            <v>H</v>
          </cell>
          <cell r="E40">
            <v>23.59</v>
          </cell>
          <cell r="F40">
            <v>29.890870836234303</v>
          </cell>
          <cell r="G40">
            <v>0.26709923002264957</v>
          </cell>
        </row>
        <row r="41">
          <cell r="A41" t="str">
            <v>61.16.03</v>
          </cell>
          <cell r="B41" t="str">
            <v>SUDECAP</v>
          </cell>
          <cell r="C41" t="str">
            <v>AUXILIAR ADMINISTRATIVO JUNIOR</v>
          </cell>
          <cell r="D41" t="str">
            <v>H</v>
          </cell>
          <cell r="E41">
            <v>21.26</v>
          </cell>
          <cell r="F41">
            <v>26.89920974855395</v>
          </cell>
          <cell r="G41">
            <v>0.26524975298936737</v>
          </cell>
        </row>
        <row r="42">
          <cell r="A42" t="str">
            <v>61.21.01</v>
          </cell>
          <cell r="B42" t="str">
            <v>SUDECAP</v>
          </cell>
          <cell r="C42" t="str">
            <v>ENGENHEIRO CONSULTOR</v>
          </cell>
          <cell r="D42" t="str">
            <v>H</v>
          </cell>
          <cell r="E42">
            <v>156.9</v>
          </cell>
          <cell r="F42">
            <v>200.70009861127585</v>
          </cell>
          <cell r="G42">
            <v>0.27915932830641066</v>
          </cell>
        </row>
        <row r="43">
          <cell r="A43" t="str">
            <v>61.21.02</v>
          </cell>
          <cell r="B43" t="str">
            <v>SUDECAP</v>
          </cell>
          <cell r="C43" t="str">
            <v>ENGENHEIRO COORDENADOR</v>
          </cell>
          <cell r="D43" t="str">
            <v>H</v>
          </cell>
          <cell r="E43">
            <v>142.22999999999999</v>
          </cell>
          <cell r="F43">
            <v>181.92836676887853</v>
          </cell>
          <cell r="G43">
            <v>0.27911387730351223</v>
          </cell>
        </row>
        <row r="44">
          <cell r="A44" t="str">
            <v>61.21.03</v>
          </cell>
          <cell r="B44" t="str">
            <v>SUDECAP</v>
          </cell>
          <cell r="C44" t="str">
            <v>ENGENHEIRO SENIOR</v>
          </cell>
          <cell r="D44" t="str">
            <v>H</v>
          </cell>
          <cell r="E44">
            <v>127.55</v>
          </cell>
          <cell r="F44">
            <v>163.15690217398398</v>
          </cell>
          <cell r="G44">
            <v>0.27916034632680509</v>
          </cell>
        </row>
        <row r="45">
          <cell r="A45" t="str">
            <v>61.21.04</v>
          </cell>
          <cell r="B45" t="str">
            <v>SUDECAP</v>
          </cell>
          <cell r="C45" t="str">
            <v>ENGENHEIRO INTERMEDIARIO</v>
          </cell>
          <cell r="D45" t="str">
            <v>H</v>
          </cell>
          <cell r="E45">
            <v>112.88</v>
          </cell>
          <cell r="F45">
            <v>144.38517033158664</v>
          </cell>
          <cell r="G45">
            <v>0.27910320988294335</v>
          </cell>
        </row>
        <row r="46">
          <cell r="A46" t="str">
            <v>61.21.05</v>
          </cell>
          <cell r="B46" t="str">
            <v>SUDECAP</v>
          </cell>
          <cell r="C46" t="str">
            <v>ENGENHEIRO JUNIOR</v>
          </cell>
          <cell r="D46" t="str">
            <v>H</v>
          </cell>
          <cell r="E46">
            <v>101.21</v>
          </cell>
          <cell r="F46">
            <v>129.2803086334734</v>
          </cell>
          <cell r="G46">
            <v>0.27734718539149683</v>
          </cell>
        </row>
        <row r="47">
          <cell r="A47" t="str">
            <v>61.21.06</v>
          </cell>
          <cell r="B47" t="str">
            <v>SUDECAP</v>
          </cell>
          <cell r="C47" t="str">
            <v>ENGENHEIRO TRAINEE</v>
          </cell>
          <cell r="D47" t="str">
            <v>H</v>
          </cell>
          <cell r="E47">
            <v>72.319999999999993</v>
          </cell>
          <cell r="F47">
            <v>92.325056702285849</v>
          </cell>
          <cell r="G47">
            <v>0.27661859378160747</v>
          </cell>
        </row>
        <row r="48">
          <cell r="A48" t="str">
            <v>61.21.07</v>
          </cell>
          <cell r="B48" t="str">
            <v>SUDECAP</v>
          </cell>
          <cell r="C48" t="str">
            <v>ARQUITETO CONSULTOR</v>
          </cell>
          <cell r="D48" t="str">
            <v>H</v>
          </cell>
          <cell r="E48">
            <v>156.9</v>
          </cell>
          <cell r="F48">
            <v>200.70009861127585</v>
          </cell>
          <cell r="G48">
            <v>0.27915932830641066</v>
          </cell>
        </row>
        <row r="49">
          <cell r="A49" t="str">
            <v>61.21.08</v>
          </cell>
          <cell r="B49" t="str">
            <v>SUDECAP</v>
          </cell>
          <cell r="C49" t="str">
            <v>ARQUITETO COORDENADOR</v>
          </cell>
          <cell r="D49" t="str">
            <v>H</v>
          </cell>
          <cell r="E49">
            <v>142.22999999999999</v>
          </cell>
          <cell r="F49">
            <v>181.92836676887853</v>
          </cell>
          <cell r="G49">
            <v>0.27911387730351223</v>
          </cell>
        </row>
        <row r="50">
          <cell r="A50" t="str">
            <v>61.21.09</v>
          </cell>
          <cell r="B50" t="str">
            <v>SUDECAP</v>
          </cell>
          <cell r="C50" t="str">
            <v>ARQUITETO SÊNIOR</v>
          </cell>
          <cell r="D50" t="str">
            <v>H</v>
          </cell>
          <cell r="E50">
            <v>127.55</v>
          </cell>
          <cell r="F50">
            <v>163.15690217398398</v>
          </cell>
          <cell r="G50">
            <v>0.27916034632680509</v>
          </cell>
        </row>
        <row r="51">
          <cell r="A51" t="str">
            <v>61.21.10</v>
          </cell>
          <cell r="B51" t="str">
            <v>SUDECAP</v>
          </cell>
          <cell r="C51" t="str">
            <v>ARQUITETO INTERMEDIÁRIO</v>
          </cell>
          <cell r="D51" t="str">
            <v>H</v>
          </cell>
          <cell r="E51">
            <v>112.88</v>
          </cell>
          <cell r="F51">
            <v>144.38517033158664</v>
          </cell>
          <cell r="G51">
            <v>0.27910320988294335</v>
          </cell>
        </row>
        <row r="52">
          <cell r="A52" t="str">
            <v>61.21.11</v>
          </cell>
          <cell r="B52" t="str">
            <v>SUDECAP</v>
          </cell>
          <cell r="C52" t="str">
            <v>ARQUITETO JÚNIOR</v>
          </cell>
          <cell r="D52" t="str">
            <v>H</v>
          </cell>
          <cell r="E52">
            <v>101.21</v>
          </cell>
          <cell r="F52">
            <v>129.2803086334734</v>
          </cell>
          <cell r="G52">
            <v>0.27734718539149683</v>
          </cell>
        </row>
        <row r="53">
          <cell r="A53" t="str">
            <v>61.21.12</v>
          </cell>
          <cell r="B53" t="str">
            <v>SUDECAP</v>
          </cell>
          <cell r="C53" t="str">
            <v>ARQUITETO TRAINEE</v>
          </cell>
          <cell r="D53" t="str">
            <v>H</v>
          </cell>
          <cell r="E53">
            <v>72.319999999999993</v>
          </cell>
          <cell r="F53">
            <v>92.325056702285849</v>
          </cell>
          <cell r="G53">
            <v>0.27661859378160747</v>
          </cell>
        </row>
        <row r="54">
          <cell r="A54" t="str">
            <v>61.22.01</v>
          </cell>
          <cell r="B54" t="str">
            <v>SUDECAP</v>
          </cell>
          <cell r="C54" t="str">
            <v>AUXILIAR DE ENGENHARIA PARA OBRAS</v>
          </cell>
          <cell r="D54" t="str">
            <v>H</v>
          </cell>
          <cell r="E54">
            <v>21.45</v>
          </cell>
          <cell r="F54">
            <v>27.17371402748007</v>
          </cell>
          <cell r="G54">
            <v>0.26683981480093566</v>
          </cell>
        </row>
        <row r="55">
          <cell r="A55" t="str">
            <v>61.22.02</v>
          </cell>
          <cell r="B55" t="str">
            <v>SUDECAP</v>
          </cell>
          <cell r="C55" t="str">
            <v>AUXILIAR DE ARQUITETURA PARA OBRAS</v>
          </cell>
          <cell r="D55" t="str">
            <v>H</v>
          </cell>
          <cell r="E55">
            <v>21.45</v>
          </cell>
          <cell r="F55">
            <v>27.17371402748007</v>
          </cell>
          <cell r="G55">
            <v>0.26683981480093566</v>
          </cell>
        </row>
        <row r="56">
          <cell r="A56" t="str">
            <v>61.23.01</v>
          </cell>
          <cell r="B56" t="str">
            <v>SUDECAP</v>
          </cell>
          <cell r="C56" t="str">
            <v>TECNICO SENIOR</v>
          </cell>
          <cell r="D56" t="str">
            <v>H</v>
          </cell>
          <cell r="E56">
            <v>33.79</v>
          </cell>
          <cell r="F56">
            <v>42.996304970876295</v>
          </cell>
          <cell r="G56">
            <v>0.2724564951428321</v>
          </cell>
        </row>
        <row r="57">
          <cell r="A57" t="str">
            <v>61.23.02</v>
          </cell>
          <cell r="B57" t="str">
            <v>SUDECAP</v>
          </cell>
          <cell r="C57" t="str">
            <v>TECNICO INTERMEDIARIO</v>
          </cell>
          <cell r="D57" t="str">
            <v>H</v>
          </cell>
          <cell r="E57">
            <v>30.31</v>
          </cell>
          <cell r="F57">
            <v>38.535958677868521</v>
          </cell>
          <cell r="G57">
            <v>0.27139421570005018</v>
          </cell>
        </row>
        <row r="58">
          <cell r="A58" t="str">
            <v>61.23.03</v>
          </cell>
          <cell r="B58" t="str">
            <v>SUDECAP</v>
          </cell>
          <cell r="C58" t="str">
            <v>TECNICO JUNIOR</v>
          </cell>
          <cell r="D58" t="str">
            <v>H</v>
          </cell>
          <cell r="E58">
            <v>27.19</v>
          </cell>
          <cell r="F58">
            <v>34.53290765678085</v>
          </cell>
          <cell r="G58">
            <v>0.27005912676648935</v>
          </cell>
        </row>
        <row r="59">
          <cell r="A59" t="str">
            <v>61.24.01</v>
          </cell>
          <cell r="B59" t="str">
            <v>SUDECAP</v>
          </cell>
          <cell r="C59" t="str">
            <v>DESENHISTA PROJETISTA</v>
          </cell>
          <cell r="D59" t="str">
            <v>H</v>
          </cell>
          <cell r="E59">
            <v>30.31</v>
          </cell>
          <cell r="F59">
            <v>38.535958677868521</v>
          </cell>
          <cell r="G59">
            <v>0.27139421570005018</v>
          </cell>
        </row>
        <row r="60">
          <cell r="A60" t="str">
            <v>61.24.02</v>
          </cell>
          <cell r="B60" t="str">
            <v>SUDECAP</v>
          </cell>
          <cell r="C60" t="str">
            <v>DESENHISTA TECNICO / CADISTA</v>
          </cell>
          <cell r="D60" t="str">
            <v>H</v>
          </cell>
          <cell r="E60">
            <v>27.19</v>
          </cell>
          <cell r="F60">
            <v>34.53290765678085</v>
          </cell>
          <cell r="G60">
            <v>0.27005912676648935</v>
          </cell>
        </row>
        <row r="61">
          <cell r="A61" t="str">
            <v>61.24.03</v>
          </cell>
          <cell r="B61" t="str">
            <v>SUDECAP</v>
          </cell>
          <cell r="C61" t="str">
            <v>DESENHISTA COPISTA</v>
          </cell>
          <cell r="D61" t="str">
            <v>H</v>
          </cell>
          <cell r="E61">
            <v>19.329999999999998</v>
          </cell>
          <cell r="F61">
            <v>24.453865869877408</v>
          </cell>
          <cell r="G61">
            <v>0.26507324727767245</v>
          </cell>
        </row>
        <row r="62">
          <cell r="A62" t="str">
            <v>61.31.01</v>
          </cell>
          <cell r="B62" t="str">
            <v>SUDECAP</v>
          </cell>
          <cell r="C62" t="str">
            <v>TOPOGRAFO SENIOR</v>
          </cell>
          <cell r="D62" t="str">
            <v>H</v>
          </cell>
          <cell r="E62">
            <v>33.79</v>
          </cell>
          <cell r="F62">
            <v>42.996304970876295</v>
          </cell>
          <cell r="G62">
            <v>0.2724564951428321</v>
          </cell>
        </row>
        <row r="63">
          <cell r="A63" t="str">
            <v>61.31.02</v>
          </cell>
          <cell r="B63" t="str">
            <v>SUDECAP</v>
          </cell>
          <cell r="C63" t="str">
            <v>TOPOGRAFO INTERMEDIARIO</v>
          </cell>
          <cell r="D63" t="str">
            <v>H</v>
          </cell>
          <cell r="E63">
            <v>30.31</v>
          </cell>
          <cell r="F63">
            <v>38.535958677868521</v>
          </cell>
          <cell r="G63">
            <v>0.27139421570005018</v>
          </cell>
        </row>
        <row r="64">
          <cell r="A64" t="str">
            <v>61.31.03</v>
          </cell>
          <cell r="B64" t="str">
            <v>SUDECAP</v>
          </cell>
          <cell r="C64" t="str">
            <v>TOPOGRAFO JUNIOR</v>
          </cell>
          <cell r="D64" t="str">
            <v>H</v>
          </cell>
          <cell r="E64">
            <v>27.19</v>
          </cell>
          <cell r="F64">
            <v>34.53290765678085</v>
          </cell>
          <cell r="G64">
            <v>0.27005912676648935</v>
          </cell>
        </row>
        <row r="65">
          <cell r="A65" t="str">
            <v>61.31.04</v>
          </cell>
          <cell r="B65" t="str">
            <v>SUDECAP</v>
          </cell>
          <cell r="C65" t="str">
            <v>NIVELADOR</v>
          </cell>
          <cell r="D65" t="str">
            <v>H</v>
          </cell>
          <cell r="E65">
            <v>27.19</v>
          </cell>
          <cell r="F65">
            <v>34.53290765678085</v>
          </cell>
          <cell r="G65">
            <v>0.27005912676648935</v>
          </cell>
        </row>
        <row r="66">
          <cell r="A66" t="str">
            <v>61.31.05</v>
          </cell>
          <cell r="B66" t="str">
            <v>SUDECAP</v>
          </cell>
          <cell r="C66" t="str">
            <v>BALIZA</v>
          </cell>
          <cell r="D66" t="str">
            <v>H</v>
          </cell>
          <cell r="E66">
            <v>19.329999999999998</v>
          </cell>
          <cell r="F66">
            <v>24.453865869877408</v>
          </cell>
          <cell r="G66">
            <v>0.26507324727767245</v>
          </cell>
        </row>
        <row r="67">
          <cell r="A67" t="str">
            <v>61.31.06</v>
          </cell>
          <cell r="B67" t="str">
            <v>SUDECAP</v>
          </cell>
          <cell r="C67" t="str">
            <v>AJUDANTE DE TOPOGRAFIA</v>
          </cell>
          <cell r="D67" t="str">
            <v>H</v>
          </cell>
          <cell r="E67">
            <v>18.739999999999998</v>
          </cell>
          <cell r="F67">
            <v>23.705324538023909</v>
          </cell>
          <cell r="G67">
            <v>0.26495861995858649</v>
          </cell>
        </row>
        <row r="68">
          <cell r="A68" t="str">
            <v>61.32.01</v>
          </cell>
          <cell r="B68" t="str">
            <v>SUDECAP</v>
          </cell>
          <cell r="C68" t="str">
            <v>LABORATORISTA SENIOR</v>
          </cell>
          <cell r="D68" t="str">
            <v>H</v>
          </cell>
          <cell r="E68">
            <v>33.79</v>
          </cell>
          <cell r="F68">
            <v>42.996304970876295</v>
          </cell>
          <cell r="G68">
            <v>0.2724564951428321</v>
          </cell>
        </row>
        <row r="69">
          <cell r="A69" t="str">
            <v>61.32.02</v>
          </cell>
          <cell r="B69" t="str">
            <v>SUDECAP</v>
          </cell>
          <cell r="C69" t="str">
            <v>LABORATORISTA JUNIOR</v>
          </cell>
          <cell r="D69" t="str">
            <v>H</v>
          </cell>
          <cell r="E69">
            <v>27.19</v>
          </cell>
          <cell r="F69">
            <v>34.53290765678085</v>
          </cell>
          <cell r="G69">
            <v>0.27005912676648935</v>
          </cell>
        </row>
        <row r="70">
          <cell r="A70" t="str">
            <v>61.32.03</v>
          </cell>
          <cell r="B70" t="str">
            <v>SUDECAP</v>
          </cell>
          <cell r="C70" t="str">
            <v>AUXILIAR DE LABORATORIO</v>
          </cell>
          <cell r="D70" t="str">
            <v>H</v>
          </cell>
          <cell r="E70">
            <v>19.329999999999998</v>
          </cell>
          <cell r="F70">
            <v>24.453865869877408</v>
          </cell>
          <cell r="G70">
            <v>0.26507324727767245</v>
          </cell>
        </row>
        <row r="71">
          <cell r="A71" t="str">
            <v>61.34.01</v>
          </cell>
          <cell r="B71" t="str">
            <v>SUDECAP</v>
          </cell>
          <cell r="C71" t="str">
            <v>MOTORISTA</v>
          </cell>
          <cell r="D71" t="str">
            <v>H</v>
          </cell>
          <cell r="E71">
            <v>26.09</v>
          </cell>
          <cell r="F71">
            <v>33.12645461571536</v>
          </cell>
          <cell r="G71">
            <v>0.26969929535129777</v>
          </cell>
        </row>
        <row r="72">
          <cell r="A72" t="str">
            <v>61.34.02</v>
          </cell>
          <cell r="B72" t="str">
            <v>SUDECAP</v>
          </cell>
          <cell r="C72" t="str">
            <v>APONTADOR</v>
          </cell>
          <cell r="D72" t="str">
            <v>H</v>
          </cell>
          <cell r="E72">
            <v>18.079999999999998</v>
          </cell>
          <cell r="F72">
            <v>22.850828178423466</v>
          </cell>
          <cell r="G72">
            <v>0.26387323995705025</v>
          </cell>
        </row>
        <row r="73">
          <cell r="A73" t="str">
            <v>61.34.03</v>
          </cell>
          <cell r="B73" t="str">
            <v>SUDECAP</v>
          </cell>
          <cell r="C73" t="str">
            <v>SERVENTE</v>
          </cell>
          <cell r="D73" t="str">
            <v>H</v>
          </cell>
          <cell r="E73">
            <v>18.82</v>
          </cell>
          <cell r="F73">
            <v>23.808438855448991</v>
          </cell>
          <cell r="G73">
            <v>0.26506051304192302</v>
          </cell>
        </row>
        <row r="74">
          <cell r="A74" t="str">
            <v>62.01.04</v>
          </cell>
          <cell r="B74" t="str">
            <v>SUDECAP</v>
          </cell>
          <cell r="C74" t="str">
            <v>PROJETO ARQUITETONICO - EXECUTIVO EXCLUSIVE PAPEL VEGETAL</v>
          </cell>
          <cell r="D74" t="str">
            <v>A1</v>
          </cell>
          <cell r="E74">
            <v>1863.13</v>
          </cell>
          <cell r="F74">
            <v>2377.700327098597</v>
          </cell>
          <cell r="G74">
            <v>0.27618594896684434</v>
          </cell>
        </row>
        <row r="75">
          <cell r="A75" t="str">
            <v>62.01.10</v>
          </cell>
          <cell r="B75" t="str">
            <v>SUDECAP</v>
          </cell>
          <cell r="C75" t="str">
            <v>PROJETO DE TERRAPLENAGEM (PLANTA) EXCLUSIVE PAPEL VEGETAL</v>
          </cell>
          <cell r="D75" t="str">
            <v>A1</v>
          </cell>
          <cell r="E75">
            <v>1027.0999999999999</v>
          </cell>
          <cell r="F75">
            <v>1311.6844472455709</v>
          </cell>
          <cell r="G75">
            <v>0.2770756958870324</v>
          </cell>
        </row>
        <row r="76">
          <cell r="A76" t="str">
            <v>62.01.11</v>
          </cell>
          <cell r="B76" t="str">
            <v>SUDECAP</v>
          </cell>
          <cell r="C76" t="str">
            <v>PROJETO DE TERRAPLENAGEM (SEÇOES) EXCLUSIVE PAPEL VEGETAL</v>
          </cell>
          <cell r="D76" t="str">
            <v>A1</v>
          </cell>
          <cell r="E76">
            <v>665.79</v>
          </cell>
          <cell r="F76">
            <v>847.63192065979035</v>
          </cell>
          <cell r="G76">
            <v>0.27312203646764055</v>
          </cell>
        </row>
        <row r="77">
          <cell r="A77" t="str">
            <v>62.01.12</v>
          </cell>
          <cell r="B77" t="str">
            <v>SUDECAP</v>
          </cell>
          <cell r="C77" t="str">
            <v>PROJETO DE DRENAGEM PLUVIAL EXCLUSIVE PAPEL VEGETAL</v>
          </cell>
          <cell r="D77" t="str">
            <v>A1</v>
          </cell>
          <cell r="E77">
            <v>1311.19</v>
          </cell>
          <cell r="F77">
            <v>1672.9775509158198</v>
          </cell>
          <cell r="G77">
            <v>0.27592305532822836</v>
          </cell>
        </row>
        <row r="78">
          <cell r="A78" t="str">
            <v>62.01.13</v>
          </cell>
          <cell r="B78" t="str">
            <v>SUDECAP</v>
          </cell>
          <cell r="C78" t="str">
            <v>PROJETO PAISAGISTICO PRAÇA, PARQUE E AREA DE LAZER EXCLUSIVE PAPEL VEGETAL</v>
          </cell>
          <cell r="D78" t="str">
            <v>A1</v>
          </cell>
          <cell r="E78">
            <v>3690.92</v>
          </cell>
          <cell r="F78">
            <v>4714.6315385475373</v>
          </cell>
          <cell r="G78">
            <v>0.27735944928298006</v>
          </cell>
        </row>
        <row r="79">
          <cell r="A79" t="str">
            <v>62.01.14</v>
          </cell>
          <cell r="B79" t="str">
            <v>SUDECAP</v>
          </cell>
          <cell r="C79" t="str">
            <v>PROJETO PAISAGISTICO AREAS LIVRES OBRAS EDIFICAÇAO EXCLUSIVE PAPEL VEGETAL</v>
          </cell>
          <cell r="D79" t="str">
            <v>A1</v>
          </cell>
          <cell r="E79">
            <v>1694.48</v>
          </cell>
          <cell r="F79">
            <v>2162.235176517635</v>
          </cell>
          <cell r="G79">
            <v>0.27604644287193403</v>
          </cell>
        </row>
        <row r="80">
          <cell r="A80" t="str">
            <v>62.01.15</v>
          </cell>
          <cell r="B80" t="str">
            <v>SUDECAP</v>
          </cell>
          <cell r="C80" t="str">
            <v>PROJETO GEOMETRICO DE CONTENÇAO EXCLUSIVE PAPEL VEGETAL</v>
          </cell>
          <cell r="D80" t="str">
            <v>A1</v>
          </cell>
          <cell r="E80">
            <v>1441.2</v>
          </cell>
          <cell r="F80">
            <v>1839.8750898208662</v>
          </cell>
          <cell r="G80">
            <v>0.27662717861564401</v>
          </cell>
        </row>
        <row r="81">
          <cell r="A81" t="str">
            <v>62.01.16</v>
          </cell>
          <cell r="B81" t="str">
            <v>SUDECAP</v>
          </cell>
          <cell r="C81" t="str">
            <v>PROJETO DE ESTRUTURA DE CONCRETO EXCLUSIVE PAPEL VEGETAL</v>
          </cell>
          <cell r="D81" t="str">
            <v>A1</v>
          </cell>
          <cell r="E81">
            <v>1335.95</v>
          </cell>
          <cell r="F81">
            <v>1704.2716982228314</v>
          </cell>
          <cell r="G81">
            <v>0.27570021200107142</v>
          </cell>
        </row>
        <row r="82">
          <cell r="A82" t="str">
            <v>62.01.17</v>
          </cell>
          <cell r="B82" t="str">
            <v>SUDECAP</v>
          </cell>
          <cell r="C82" t="str">
            <v>PROJETO ESTRUTURAL DE CONTENÇAO / CANAL EXCLUSIVE PAPEL VEGETAL</v>
          </cell>
          <cell r="D82" t="str">
            <v>A1</v>
          </cell>
          <cell r="E82">
            <v>1335.95</v>
          </cell>
          <cell r="F82">
            <v>1704.2716982228314</v>
          </cell>
          <cell r="G82">
            <v>0.27570021200107142</v>
          </cell>
        </row>
        <row r="83">
          <cell r="A83" t="str">
            <v>62.01.19</v>
          </cell>
          <cell r="B83" t="str">
            <v>SUDECAP</v>
          </cell>
          <cell r="C83" t="str">
            <v>PROJETO ELETRICO EXCLUSIVE PAPEL VEGETAL</v>
          </cell>
          <cell r="D83" t="str">
            <v>A1</v>
          </cell>
          <cell r="E83">
            <v>1615.25</v>
          </cell>
          <cell r="F83">
            <v>2060.443373832109</v>
          </cell>
          <cell r="G83">
            <v>0.27561886632540422</v>
          </cell>
        </row>
        <row r="84">
          <cell r="A84" t="str">
            <v>62.01.20</v>
          </cell>
          <cell r="B84" t="str">
            <v>SUDECAP</v>
          </cell>
          <cell r="C84" t="str">
            <v>PROJETO DE CABEAMENTO ESTRUTURADO EXCLUSIVE PAPEL VEGETAL</v>
          </cell>
          <cell r="D84" t="str">
            <v>A1</v>
          </cell>
          <cell r="E84">
            <v>1937.88</v>
          </cell>
          <cell r="F84">
            <v>2475.1693992701321</v>
          </cell>
          <cell r="G84">
            <v>0.27725627968198863</v>
          </cell>
        </row>
        <row r="85">
          <cell r="A85" t="str">
            <v>62.01.21</v>
          </cell>
          <cell r="B85" t="str">
            <v>SUDECAP</v>
          </cell>
          <cell r="C85" t="str">
            <v>PROJETO DE ESTRUTURA METALICA EXCLUSIVE PAPEL VEGETAL</v>
          </cell>
          <cell r="D85" t="str">
            <v>A1</v>
          </cell>
          <cell r="E85">
            <v>2052.19</v>
          </cell>
          <cell r="F85">
            <v>2618.3857491269846</v>
          </cell>
          <cell r="G85">
            <v>0.27589830821073313</v>
          </cell>
        </row>
        <row r="86">
          <cell r="A86" t="str">
            <v>62.01.22</v>
          </cell>
          <cell r="B86" t="str">
            <v>SUDECAP</v>
          </cell>
          <cell r="C86" t="str">
            <v>PROJETO HIDRAULICO / SANITARIO EXCLUSIVE PAPEL VEGETAL</v>
          </cell>
          <cell r="D86" t="str">
            <v>A1</v>
          </cell>
          <cell r="E86">
            <v>1548.55</v>
          </cell>
          <cell r="F86">
            <v>1975.664121171849</v>
          </cell>
          <cell r="G86">
            <v>0.27581551849914376</v>
          </cell>
        </row>
        <row r="87">
          <cell r="A87" t="str">
            <v>62.01.23</v>
          </cell>
          <cell r="B87" t="str">
            <v>SUDECAP</v>
          </cell>
          <cell r="C87" t="str">
            <v>PROJETO DE PREVENÇAO E COMBATE A INCENDIO EXCLUSIVE PAPEL VEGETAL</v>
          </cell>
          <cell r="D87" t="str">
            <v>A1</v>
          </cell>
          <cell r="E87">
            <v>1490.47</v>
          </cell>
          <cell r="F87">
            <v>1901.1833423927146</v>
          </cell>
          <cell r="G87">
            <v>0.27555961702866516</v>
          </cell>
        </row>
        <row r="88">
          <cell r="A88" t="str">
            <v>62.01.24</v>
          </cell>
          <cell r="B88" t="str">
            <v>SUDECAP</v>
          </cell>
          <cell r="C88" t="str">
            <v>PROJETO DE COMUNICAÇAO VISUAL EXCLUSIVE PAPEL VEGETAL</v>
          </cell>
          <cell r="D88" t="str">
            <v>A1</v>
          </cell>
          <cell r="E88">
            <v>1233.8499999999999</v>
          </cell>
          <cell r="F88">
            <v>1574.4305476416796</v>
          </cell>
          <cell r="G88">
            <v>0.27603075547406863</v>
          </cell>
        </row>
        <row r="89">
          <cell r="A89" t="str">
            <v>62.01.25</v>
          </cell>
          <cell r="B89" t="str">
            <v>SUDECAP</v>
          </cell>
          <cell r="C89" t="str">
            <v>PROJETO DE PROTEÇAO CONTRA DESCARGAS ATMOSFERICAS EXCLUSIVE PAPEL VEGETAL</v>
          </cell>
          <cell r="D89" t="str">
            <v>A1</v>
          </cell>
          <cell r="E89">
            <v>1159.17</v>
          </cell>
          <cell r="F89">
            <v>1478.6454749113802</v>
          </cell>
          <cell r="G89">
            <v>0.27560709379243775</v>
          </cell>
        </row>
        <row r="90">
          <cell r="A90" t="str">
            <v>62.01.26</v>
          </cell>
          <cell r="B90" t="str">
            <v>SUDECAP</v>
          </cell>
          <cell r="C90" t="str">
            <v>PROJETO DE IRRIGAÇAO EXCLUSIVE PAPEL VEGETAL</v>
          </cell>
          <cell r="D90" t="str">
            <v>A1</v>
          </cell>
          <cell r="E90">
            <v>1481.85</v>
          </cell>
          <cell r="F90">
            <v>1890.8848685115893</v>
          </cell>
          <cell r="G90">
            <v>0.27602987381421151</v>
          </cell>
        </row>
        <row r="91">
          <cell r="A91" t="str">
            <v>62.01.28</v>
          </cell>
          <cell r="B91" t="str">
            <v>SUDECAP</v>
          </cell>
          <cell r="C91" t="str">
            <v>PROJETO DE AR CONDICIONADO EXCLUSIVE PAPEL VEGETAL</v>
          </cell>
          <cell r="D91" t="str">
            <v>A1</v>
          </cell>
          <cell r="E91">
            <v>1615.25</v>
          </cell>
          <cell r="F91">
            <v>2060.443373832109</v>
          </cell>
          <cell r="G91">
            <v>0.27561886632540422</v>
          </cell>
        </row>
        <row r="92">
          <cell r="A92" t="str">
            <v>62.01.29</v>
          </cell>
          <cell r="B92" t="str">
            <v>SUDECAP</v>
          </cell>
          <cell r="C92" t="str">
            <v>DESENVOLVIMENTO E DETALH. PROJ. ARQUIT. E ESTRURAL EXCLUSIVE PAPEL VEGETAL</v>
          </cell>
          <cell r="D92" t="str">
            <v>A1</v>
          </cell>
          <cell r="E92">
            <v>593.71</v>
          </cell>
          <cell r="F92">
            <v>754.84250936697197</v>
          </cell>
          <cell r="G92">
            <v>0.27139935215336086</v>
          </cell>
        </row>
        <row r="93">
          <cell r="A93" t="str">
            <v>62.01.30</v>
          </cell>
          <cell r="B93" t="str">
            <v>SUDECAP</v>
          </cell>
          <cell r="C93" t="str">
            <v>DESENVOLVIMENTO E DETALH.DE PROJETO COMPLEMENTARES EXCLUSIVE PAPEL VEGETAL</v>
          </cell>
          <cell r="D93" t="str">
            <v>A1</v>
          </cell>
          <cell r="E93">
            <v>562.82000000000005</v>
          </cell>
          <cell r="F93">
            <v>715.83852256820649</v>
          </cell>
          <cell r="G93">
            <v>0.27187826048862229</v>
          </cell>
        </row>
        <row r="94">
          <cell r="A94" t="str">
            <v>62.01.31</v>
          </cell>
          <cell r="B94" t="str">
            <v>SUDECAP</v>
          </cell>
          <cell r="C94" t="str">
            <v>DESENHO E COPIA - ARQUITETURA/ESTRUTURAL/METALICA EXCLUSIVE PAPEL VEGETAL</v>
          </cell>
          <cell r="D94" t="str">
            <v>A1</v>
          </cell>
          <cell r="E94">
            <v>476.09</v>
          </cell>
          <cell r="F94">
            <v>603.70038711583277</v>
          </cell>
          <cell r="G94">
            <v>0.26803836903911615</v>
          </cell>
        </row>
        <row r="95">
          <cell r="A95" t="str">
            <v>62.01.32</v>
          </cell>
          <cell r="B95" t="str">
            <v>SUDECAP</v>
          </cell>
          <cell r="C95" t="str">
            <v>DESENHO E COPIA - PROJETOS COMPLEMENTARES EXCLUSIVE PAPEL VEGETAL</v>
          </cell>
          <cell r="D95" t="str">
            <v>A1</v>
          </cell>
          <cell r="E95">
            <v>404.31</v>
          </cell>
          <cell r="F95">
            <v>512.53393409888156</v>
          </cell>
          <cell r="G95">
            <v>0.26767563033039399</v>
          </cell>
        </row>
        <row r="96">
          <cell r="A96" t="str">
            <v>62.01.33</v>
          </cell>
          <cell r="B96" t="str">
            <v>SUDECAP</v>
          </cell>
          <cell r="C96" t="str">
            <v>PROJETO ELETRICO/TV A CABO/ANTENA EXTERNA EXCLUSIVE PAPEL VEGETAL</v>
          </cell>
          <cell r="D96" t="str">
            <v>A1</v>
          </cell>
          <cell r="E96">
            <v>1615.25</v>
          </cell>
          <cell r="F96">
            <v>2060.443373832109</v>
          </cell>
          <cell r="G96">
            <v>0.27561886632540422</v>
          </cell>
        </row>
        <row r="97">
          <cell r="A97" t="str">
            <v>62.01.34</v>
          </cell>
          <cell r="B97" t="str">
            <v>SUDECAP</v>
          </cell>
          <cell r="C97" t="str">
            <v>PROJETO DE SONORIZACAO/ALARME/CFTV EXCLUSIVE PAPEL VEGETAL</v>
          </cell>
          <cell r="D97" t="str">
            <v>A1</v>
          </cell>
          <cell r="E97">
            <v>1200.5</v>
          </cell>
          <cell r="F97">
            <v>1532.0409213115497</v>
          </cell>
          <cell r="G97">
            <v>0.27616903066351495</v>
          </cell>
        </row>
        <row r="98">
          <cell r="A98" t="str">
            <v>62.01.35</v>
          </cell>
          <cell r="B98" t="str">
            <v>SUDECAP</v>
          </cell>
          <cell r="C98" t="str">
            <v>PROJETO DE AR CONDICIONADO MECANICO/ELETRICO EXCLUSIVE PAPEL VEGETAL</v>
          </cell>
          <cell r="D98" t="str">
            <v>A1</v>
          </cell>
          <cell r="E98">
            <v>1615.25</v>
          </cell>
          <cell r="F98">
            <v>2060.443373832109</v>
          </cell>
          <cell r="G98">
            <v>0.27561886632540422</v>
          </cell>
        </row>
        <row r="99">
          <cell r="A99" t="str">
            <v>62.01.38</v>
          </cell>
          <cell r="B99" t="str">
            <v>SUDECAP</v>
          </cell>
          <cell r="C99" t="str">
            <v>PROJETO LUMINOTECNICO EXCLUSIVE PAPEL VEGETAL</v>
          </cell>
          <cell r="D99" t="str">
            <v>A1</v>
          </cell>
          <cell r="E99">
            <v>679.31</v>
          </cell>
          <cell r="F99">
            <v>866.38571147344817</v>
          </cell>
          <cell r="G99">
            <v>0.27539078104760462</v>
          </cell>
        </row>
        <row r="100">
          <cell r="A100" t="str">
            <v>62.01.40</v>
          </cell>
          <cell r="B100" t="str">
            <v>SUDECAP</v>
          </cell>
          <cell r="C100" t="str">
            <v>COMPATIBILIZACAO DE PROJETOS DE EDIFICACAO</v>
          </cell>
          <cell r="D100" t="str">
            <v>A1</v>
          </cell>
          <cell r="E100">
            <v>1286.75</v>
          </cell>
          <cell r="F100">
            <v>1639.7198304795204</v>
          </cell>
          <cell r="G100">
            <v>0.27431111752828485</v>
          </cell>
        </row>
        <row r="101">
          <cell r="A101" t="str">
            <v>62.01.42</v>
          </cell>
          <cell r="B101" t="str">
            <v>SUDECAP</v>
          </cell>
          <cell r="C101" t="str">
            <v>PERSPECTIVA COLORIDA 50X70 CM EXCLUSIVE PAPEL VEGETAL</v>
          </cell>
          <cell r="D101" t="str">
            <v>UN</v>
          </cell>
          <cell r="E101">
            <v>1863.13</v>
          </cell>
          <cell r="F101">
            <v>2377.700327098597</v>
          </cell>
          <cell r="G101">
            <v>0.27618594896684434</v>
          </cell>
        </row>
        <row r="102">
          <cell r="A102" t="str">
            <v>62.01.43</v>
          </cell>
          <cell r="B102" t="str">
            <v>SUDECAP</v>
          </cell>
          <cell r="C102" t="str">
            <v>VISTA COLORIDA 50X70 CM EXCLUSIVE PAPEL VEGETAL</v>
          </cell>
          <cell r="D102" t="str">
            <v>A1</v>
          </cell>
          <cell r="E102">
            <v>931.57</v>
          </cell>
          <cell r="F102">
            <v>1188.8501635492985</v>
          </cell>
          <cell r="G102">
            <v>0.27617909931545492</v>
          </cell>
        </row>
        <row r="103">
          <cell r="A103" t="str">
            <v>62.01.44</v>
          </cell>
          <cell r="B103" t="str">
            <v>SUDECAP</v>
          </cell>
          <cell r="C103" t="str">
            <v>PLANTA HUMANIZADA COLORIDA 50X70 CM EXCLUSIVE PAPEL VEGETAL</v>
          </cell>
          <cell r="D103" t="str">
            <v>A1</v>
          </cell>
          <cell r="E103">
            <v>931.57</v>
          </cell>
          <cell r="F103">
            <v>1188.8501635492985</v>
          </cell>
          <cell r="G103">
            <v>0.27617909931545492</v>
          </cell>
        </row>
        <row r="104">
          <cell r="A104" t="str">
            <v>62.01.45</v>
          </cell>
          <cell r="B104" t="str">
            <v>SUDECAP</v>
          </cell>
          <cell r="C104" t="str">
            <v>PROJETO DE IMPERMEABILIZACAO EXCLUSIVE PAPEL VEGETAL</v>
          </cell>
          <cell r="D104" t="str">
            <v>A1</v>
          </cell>
          <cell r="E104">
            <v>1615.25</v>
          </cell>
          <cell r="F104">
            <v>2060.443373832109</v>
          </cell>
          <cell r="G104">
            <v>0.27561886632540422</v>
          </cell>
        </row>
        <row r="105">
          <cell r="A105" t="str">
            <v>62.01.46</v>
          </cell>
          <cell r="B105" t="str">
            <v>SUDECAP</v>
          </cell>
          <cell r="C105" t="str">
            <v>PROJETO DE ENGRADAMENTO METALICO EXCLUSIVE PAPEL VEGETAL</v>
          </cell>
          <cell r="D105" t="str">
            <v>A1</v>
          </cell>
          <cell r="E105">
            <v>1200.5</v>
          </cell>
          <cell r="F105">
            <v>1532.0409213115497</v>
          </cell>
          <cell r="G105">
            <v>0.27616903066351495</v>
          </cell>
        </row>
        <row r="106">
          <cell r="A106" t="str">
            <v>62.01.47</v>
          </cell>
          <cell r="B106" t="str">
            <v>SUDECAP</v>
          </cell>
          <cell r="C106" t="str">
            <v>LEVANTAMENTO CADASTRAL DE EDIFICAÇÃO EXCLUSIVE PAPEL VEGETAL</v>
          </cell>
          <cell r="D106" t="str">
            <v>A1</v>
          </cell>
          <cell r="E106">
            <v>966.22</v>
          </cell>
          <cell r="F106">
            <v>1231.3132414539214</v>
          </cell>
          <cell r="G106">
            <v>0.27436116148902046</v>
          </cell>
        </row>
        <row r="107">
          <cell r="A107" t="str">
            <v>62.02.01</v>
          </cell>
          <cell r="B107" t="str">
            <v>SUDECAP</v>
          </cell>
          <cell r="C107" t="str">
            <v>DE EDIFICACAO - AREA &lt;= 600M2 EXCLUSIVE PAPEL VEGETAL</v>
          </cell>
          <cell r="D107" t="str">
            <v>UN</v>
          </cell>
          <cell r="E107">
            <v>4164.8900000000003</v>
          </cell>
          <cell r="F107">
            <v>5321.3039722805534</v>
          </cell>
          <cell r="G107">
            <v>0.27765774661048748</v>
          </cell>
        </row>
        <row r="108">
          <cell r="A108" t="str">
            <v>62.02.02</v>
          </cell>
          <cell r="B108" t="str">
            <v>SUDECAP</v>
          </cell>
          <cell r="C108" t="str">
            <v>DE EDIFICACAO - 600 M2 &lt; AREA &lt;= 1.500 M2 EXCLUSIVE PAPEL VEGETAL</v>
          </cell>
          <cell r="D108" t="str">
            <v>UN</v>
          </cell>
          <cell r="E108">
            <v>8329.7800000000007</v>
          </cell>
          <cell r="F108">
            <v>10642.607944561107</v>
          </cell>
          <cell r="G108">
            <v>0.27765774661048748</v>
          </cell>
        </row>
        <row r="109">
          <cell r="A109" t="str">
            <v>62.02.03</v>
          </cell>
          <cell r="B109" t="str">
            <v>SUDECAP</v>
          </cell>
          <cell r="C109" t="str">
            <v>DE EDIFICACAO - AREA &gt; 1500 M2 EXCLUSIVE PAPEL VEGETAL</v>
          </cell>
          <cell r="D109" t="str">
            <v>UN</v>
          </cell>
          <cell r="E109">
            <v>12492.42</v>
          </cell>
          <cell r="F109">
            <v>15961.164969005918</v>
          </cell>
          <cell r="G109">
            <v>0.27766797538074428</v>
          </cell>
        </row>
        <row r="110">
          <cell r="A110" t="str">
            <v>62.02.04</v>
          </cell>
          <cell r="B110" t="str">
            <v>SUDECAP</v>
          </cell>
          <cell r="C110" t="str">
            <v>DE IMPLANT. DE EDIFICACAO PADRAO COM AREA &lt;= 600M2 EXCLUSIVE PAPEL VEGETAL</v>
          </cell>
          <cell r="D110" t="str">
            <v>UN</v>
          </cell>
          <cell r="E110">
            <v>2684.39</v>
          </cell>
          <cell r="F110">
            <v>3428.0029300037872</v>
          </cell>
          <cell r="G110">
            <v>0.27701374614112972</v>
          </cell>
        </row>
        <row r="111">
          <cell r="A111" t="str">
            <v>62.02.05</v>
          </cell>
          <cell r="B111" t="str">
            <v>SUDECAP</v>
          </cell>
          <cell r="C111" t="str">
            <v>DE IMPLAN. EDIFIC. PADRAO C/ AREA 600&lt;AREA&lt;=1500M2 EXCLUSIVE PAPEL VEGETAL</v>
          </cell>
          <cell r="D111" t="str">
            <v>UN</v>
          </cell>
          <cell r="E111">
            <v>4083.27</v>
          </cell>
          <cell r="F111">
            <v>5216.2590734646756</v>
          </cell>
          <cell r="G111">
            <v>0.27747101550097719</v>
          </cell>
        </row>
        <row r="112">
          <cell r="A112" t="str">
            <v>62.02.06</v>
          </cell>
          <cell r="B112" t="str">
            <v>SUDECAP</v>
          </cell>
          <cell r="C112" t="str">
            <v>DE IMPLANTACAO EDIFICACAO PADRAO C/ AREA &gt; 1500M2 EXCLUSIVE PAPEL VEGETAL</v>
          </cell>
          <cell r="D112" t="str">
            <v>UN</v>
          </cell>
          <cell r="E112">
            <v>8130.79</v>
          </cell>
          <cell r="F112">
            <v>10388.872197983734</v>
          </cell>
          <cell r="G112">
            <v>0.27771990150818482</v>
          </cell>
        </row>
        <row r="113">
          <cell r="A113" t="str">
            <v>62.02.07</v>
          </cell>
          <cell r="B113" t="str">
            <v>SUDECAP</v>
          </cell>
          <cell r="C113" t="str">
            <v>DE IMPLAN. PRACA,PARQUE,AREA LAZER AREA&lt;=10.000M2 EXCLUSIVE PAPEL VEGETAL</v>
          </cell>
          <cell r="D113" t="str">
            <v>UN</v>
          </cell>
          <cell r="E113">
            <v>4083.27</v>
          </cell>
          <cell r="F113">
            <v>5216.2590734646756</v>
          </cell>
          <cell r="G113">
            <v>0.27747101550097719</v>
          </cell>
        </row>
        <row r="114">
          <cell r="A114" t="str">
            <v>62.02.08</v>
          </cell>
          <cell r="B114" t="str">
            <v>SUDECAP</v>
          </cell>
          <cell r="C114" t="str">
            <v>DE IMPLAN. PRACA,PARQUE,AREA LAZER AREA &gt; 10.000M2 EXCLUSIVE PAPEL VEGETAL</v>
          </cell>
          <cell r="D114" t="str">
            <v>UN</v>
          </cell>
          <cell r="E114">
            <v>8130.79</v>
          </cell>
          <cell r="F114">
            <v>10388.872197983734</v>
          </cell>
          <cell r="G114">
            <v>0.27771990150818482</v>
          </cell>
        </row>
        <row r="115">
          <cell r="A115" t="str">
            <v>62.02.09</v>
          </cell>
          <cell r="B115" t="str">
            <v>SUDECAP</v>
          </cell>
          <cell r="C115" t="str">
            <v>ESTUDO PRELIMINAR DE URBANISMO</v>
          </cell>
          <cell r="D115" t="str">
            <v>KM</v>
          </cell>
          <cell r="E115">
            <v>7594.02</v>
          </cell>
          <cell r="F115">
            <v>9698.1743891628939</v>
          </cell>
          <cell r="G115">
            <v>0.2770804381820029</v>
          </cell>
        </row>
        <row r="116">
          <cell r="A116" t="str">
            <v>62.03.01</v>
          </cell>
          <cell r="B116" t="str">
            <v>SUDECAP</v>
          </cell>
          <cell r="C116" t="str">
            <v>PROJETO GEOMETRICO EXCLUSIVE PAPEL VEGETAL</v>
          </cell>
          <cell r="D116" t="str">
            <v>KM</v>
          </cell>
          <cell r="E116">
            <v>6718.97</v>
          </cell>
          <cell r="F116">
            <v>8576.321850694525</v>
          </cell>
          <cell r="G116">
            <v>0.27643401454308103</v>
          </cell>
        </row>
        <row r="117">
          <cell r="A117" t="str">
            <v>62.03.02</v>
          </cell>
          <cell r="B117" t="str">
            <v>SUDECAP</v>
          </cell>
          <cell r="C117" t="str">
            <v>PROJETO DE TERRAPLENAGEM</v>
          </cell>
          <cell r="D117" t="str">
            <v>KM</v>
          </cell>
          <cell r="E117">
            <v>2423.25</v>
          </cell>
          <cell r="F117">
            <v>3089.7549383688206</v>
          </cell>
          <cell r="G117">
            <v>0.27504588398589513</v>
          </cell>
        </row>
        <row r="118">
          <cell r="A118" t="str">
            <v>62.03.03</v>
          </cell>
          <cell r="B118" t="str">
            <v>SUDECAP</v>
          </cell>
          <cell r="C118" t="str">
            <v>PROJETO DE CANALIZAÇAO EXCLUSIVE PAPEL VEGETAL</v>
          </cell>
          <cell r="D118" t="str">
            <v>KM</v>
          </cell>
          <cell r="E118">
            <v>11865.01</v>
          </cell>
          <cell r="F118">
            <v>15142.621544556408</v>
          </cell>
          <cell r="G118">
            <v>0.27624178526241505</v>
          </cell>
        </row>
        <row r="119">
          <cell r="A119" t="str">
            <v>62.03.04</v>
          </cell>
          <cell r="B119" t="str">
            <v>SUDECAP</v>
          </cell>
          <cell r="C119" t="str">
            <v>PROJETO DE DRENAGEM EXCLUSIVE PAPEL VEGETAL</v>
          </cell>
          <cell r="D119" t="str">
            <v>KM</v>
          </cell>
          <cell r="E119">
            <v>7755.61</v>
          </cell>
          <cell r="F119">
            <v>9893.5379483974193</v>
          </cell>
          <cell r="G119">
            <v>0.27566212695035208</v>
          </cell>
        </row>
        <row r="120">
          <cell r="A120" t="str">
            <v>62.03.06</v>
          </cell>
          <cell r="B120" t="str">
            <v>SUDECAP</v>
          </cell>
          <cell r="C120" t="str">
            <v>PROJETO GEOMETRICO DE CONTENÇAO EXCLUSIVE PAPEL VEGETAL</v>
          </cell>
          <cell r="D120" t="str">
            <v>A1</v>
          </cell>
          <cell r="E120">
            <v>1441.2</v>
          </cell>
          <cell r="F120">
            <v>1839.8750898208662</v>
          </cell>
          <cell r="G120">
            <v>0.27662717861564401</v>
          </cell>
        </row>
        <row r="121">
          <cell r="A121" t="str">
            <v>62.03.07</v>
          </cell>
          <cell r="B121" t="str">
            <v>SUDECAP</v>
          </cell>
          <cell r="C121" t="str">
            <v>PROJETO ESTRUTURAL DE CONTENCAO / CANAL EXCLUSIVE PAPEL VEGETAL</v>
          </cell>
          <cell r="D121" t="str">
            <v>A1</v>
          </cell>
          <cell r="E121">
            <v>1335.95</v>
          </cell>
          <cell r="F121">
            <v>1704.2716982228314</v>
          </cell>
          <cell r="G121">
            <v>0.27570021200107142</v>
          </cell>
        </row>
        <row r="122">
          <cell r="A122" t="str">
            <v>62.03.08</v>
          </cell>
          <cell r="B122" t="str">
            <v>SUDECAP</v>
          </cell>
          <cell r="C122" t="str">
            <v>PROJETO DE PAVIMENTAÇAO - VIA LOCAL EXCLUSIVE PAPEL VEGETAL</v>
          </cell>
          <cell r="D122" t="str">
            <v>KM</v>
          </cell>
          <cell r="E122">
            <v>2032.33</v>
          </cell>
          <cell r="F122">
            <v>2594.7900547789523</v>
          </cell>
          <cell r="G122">
            <v>0.27675626240765649</v>
          </cell>
        </row>
        <row r="123">
          <cell r="A123" t="str">
            <v>62.03.09</v>
          </cell>
          <cell r="B123" t="str">
            <v>SUDECAP</v>
          </cell>
          <cell r="C123" t="str">
            <v>PROJETO DE PAVIMENTAÇAO - VIA COLETORA E PRIMARIA EXCLUSIVE PAPEL VEGETAL</v>
          </cell>
          <cell r="D123" t="str">
            <v>KM</v>
          </cell>
          <cell r="E123">
            <v>3154.81</v>
          </cell>
          <cell r="F123">
            <v>4030.5697000925775</v>
          </cell>
          <cell r="G123">
            <v>0.27759506914602694</v>
          </cell>
        </row>
        <row r="124">
          <cell r="A124" t="str">
            <v>62.03.11</v>
          </cell>
          <cell r="B124" t="str">
            <v>SUDECAP</v>
          </cell>
          <cell r="C124" t="str">
            <v>PROJETO DE SINALIZAÇAO / DESVIO EXCLUSIVE PAPEL VEGETAL</v>
          </cell>
          <cell r="D124" t="str">
            <v>KM</v>
          </cell>
          <cell r="E124">
            <v>2494.2199999999998</v>
          </cell>
          <cell r="F124">
            <v>3182.6951704664893</v>
          </cell>
          <cell r="G124">
            <v>0.27602824549016902</v>
          </cell>
        </row>
        <row r="125">
          <cell r="A125" t="str">
            <v>62.03.12</v>
          </cell>
          <cell r="B125" t="str">
            <v>SUDECAP</v>
          </cell>
          <cell r="C125" t="str">
            <v>PROJETO PAISAGISTICO EXCLUSIVE PAPEL VEGETAL</v>
          </cell>
          <cell r="D125" t="str">
            <v>KM</v>
          </cell>
          <cell r="E125">
            <v>1694.48</v>
          </cell>
          <cell r="F125">
            <v>2162.235176517635</v>
          </cell>
          <cell r="G125">
            <v>0.27604644287193403</v>
          </cell>
        </row>
        <row r="126">
          <cell r="A126" t="str">
            <v>62.03.13</v>
          </cell>
          <cell r="B126" t="str">
            <v>SUDECAP</v>
          </cell>
          <cell r="C126" t="str">
            <v>PROJETO DE IRRIGAÇAO EXCLUSIVE PAPEL VEGETAL</v>
          </cell>
          <cell r="D126" t="str">
            <v>A1</v>
          </cell>
          <cell r="E126">
            <v>1481.85</v>
          </cell>
          <cell r="F126">
            <v>1890.8848685115893</v>
          </cell>
          <cell r="G126">
            <v>0.27602987381421151</v>
          </cell>
        </row>
        <row r="127">
          <cell r="A127" t="str">
            <v>62.03.14</v>
          </cell>
          <cell r="B127" t="str">
            <v>SUDECAP</v>
          </cell>
          <cell r="C127" t="str">
            <v>PROJETO OBRAS ARTES ESPECIAIS-PONTES,VIADUTOS,ETC EXCLUSIVE PAPEL VEGETAL</v>
          </cell>
          <cell r="D127" t="str">
            <v>A1</v>
          </cell>
          <cell r="E127">
            <v>2736.01</v>
          </cell>
          <cell r="F127">
            <v>3494.1772074032265</v>
          </cell>
          <cell r="G127">
            <v>0.27710688462513877</v>
          </cell>
        </row>
        <row r="128">
          <cell r="A128" t="str">
            <v>62.03.15</v>
          </cell>
          <cell r="B128" t="str">
            <v>SUDECAP</v>
          </cell>
          <cell r="C128" t="str">
            <v>PROJETO DE ESTRUTURA METALICA EXCLUSIVE PAPEL VEGETAL</v>
          </cell>
          <cell r="D128" t="str">
            <v>A1</v>
          </cell>
          <cell r="E128">
            <v>2052.19</v>
          </cell>
          <cell r="F128">
            <v>2618.3857491269846</v>
          </cell>
          <cell r="G128">
            <v>0.27589830821073313</v>
          </cell>
        </row>
        <row r="129">
          <cell r="A129" t="str">
            <v>62.03.16</v>
          </cell>
          <cell r="B129" t="str">
            <v>SUDECAP</v>
          </cell>
          <cell r="C129" t="str">
            <v>PROJETO ELETRICO / TELEFONIA / LOGICA EXCLUSIVE PAPEL VEGETAL</v>
          </cell>
          <cell r="D129" t="str">
            <v>A1</v>
          </cell>
          <cell r="E129">
            <v>1592.51</v>
          </cell>
          <cell r="F129">
            <v>2030.7865717233417</v>
          </cell>
          <cell r="G129">
            <v>0.27521118970891334</v>
          </cell>
        </row>
        <row r="130">
          <cell r="A130" t="str">
            <v>62.03.17</v>
          </cell>
          <cell r="B130" t="str">
            <v>SUDECAP</v>
          </cell>
          <cell r="C130" t="str">
            <v>PROJETO DE INTERSEÇAO - SIMPLIFICADO EXCLUSIVE PAPEL VEGETAL</v>
          </cell>
          <cell r="D130" t="str">
            <v>A1</v>
          </cell>
          <cell r="E130">
            <v>1904.45</v>
          </cell>
          <cell r="F130">
            <v>2429.9173901771637</v>
          </cell>
          <cell r="G130">
            <v>0.27591556101612724</v>
          </cell>
        </row>
        <row r="131">
          <cell r="A131" t="str">
            <v>62.03.18</v>
          </cell>
          <cell r="B131" t="str">
            <v>SUDECAP</v>
          </cell>
          <cell r="C131" t="str">
            <v>PROJETO DE INTERSEÇAO - ESPECIAL EXCLUSIVE PAPEL VEGETAL</v>
          </cell>
          <cell r="D131" t="str">
            <v>A1</v>
          </cell>
          <cell r="E131">
            <v>3756.41</v>
          </cell>
          <cell r="F131">
            <v>4796.7647872348143</v>
          </cell>
          <cell r="G131">
            <v>0.27695453564302475</v>
          </cell>
        </row>
        <row r="132">
          <cell r="A132" t="str">
            <v>62.03.19</v>
          </cell>
          <cell r="B132" t="str">
            <v>SUDECAP</v>
          </cell>
          <cell r="C132" t="str">
            <v>COMPATIBILIZACAO DE PROJETOS DE INFRA ESTRUTURA</v>
          </cell>
          <cell r="D132" t="str">
            <v>A1</v>
          </cell>
          <cell r="E132">
            <v>1038.4100000000001</v>
          </cell>
          <cell r="F132">
            <v>1322.0726757548875</v>
          </cell>
          <cell r="G132">
            <v>0.2731702080631806</v>
          </cell>
        </row>
        <row r="133">
          <cell r="A133" t="str">
            <v>62.03.20</v>
          </cell>
          <cell r="B133" t="str">
            <v>SUDECAP</v>
          </cell>
          <cell r="C133" t="str">
            <v>ESTUDO HIDRAULICO DE CANAL EXISTENTE</v>
          </cell>
          <cell r="D133" t="str">
            <v>KM</v>
          </cell>
          <cell r="E133">
            <v>6367.8</v>
          </cell>
          <cell r="F133">
            <v>8139.4710037811601</v>
          </cell>
          <cell r="G133">
            <v>0.27822340585149652</v>
          </cell>
        </row>
        <row r="134">
          <cell r="A134" t="str">
            <v>62.04.01</v>
          </cell>
          <cell r="B134" t="str">
            <v>SUDECAP</v>
          </cell>
          <cell r="C134" t="str">
            <v>LAUDO GEOTECNICO PARA FINS DE LICENCIAMENTO</v>
          </cell>
          <cell r="D134" t="str">
            <v>UN</v>
          </cell>
          <cell r="E134">
            <v>5596.94</v>
          </cell>
          <cell r="F134">
            <v>7142.716289782782</v>
          </cell>
          <cell r="G134">
            <v>0.27618239426950852</v>
          </cell>
        </row>
        <row r="135">
          <cell r="A135" t="str">
            <v>62.04.02</v>
          </cell>
          <cell r="B135" t="str">
            <v>SUDECAP</v>
          </cell>
          <cell r="C135" t="str">
            <v>PARECER  GEOTÉCNICO -  NÍVEL 1</v>
          </cell>
          <cell r="D135" t="str">
            <v>UN</v>
          </cell>
          <cell r="E135">
            <v>9653.1</v>
          </cell>
          <cell r="F135">
            <v>12326.980955816651</v>
          </cell>
          <cell r="G135">
            <v>0.27699712587838632</v>
          </cell>
        </row>
        <row r="136">
          <cell r="A136" t="str">
            <v>62.04.03</v>
          </cell>
          <cell r="B136" t="str">
            <v>SUDECAP</v>
          </cell>
          <cell r="C136" t="str">
            <v>PARECER  GEOTÉCNICO -  NÍVEL 2</v>
          </cell>
          <cell r="D136" t="str">
            <v>UN</v>
          </cell>
          <cell r="E136">
            <v>13193.38</v>
          </cell>
          <cell r="F136">
            <v>16852.940851832533</v>
          </cell>
          <cell r="G136">
            <v>0.27737856802673266</v>
          </cell>
        </row>
        <row r="137">
          <cell r="A137" t="str">
            <v>62.04.04</v>
          </cell>
          <cell r="B137" t="str">
            <v>SUDECAP</v>
          </cell>
          <cell r="C137" t="str">
            <v>PARECER  GEOTÉCNICO -  NÍVEL 3</v>
          </cell>
          <cell r="D137" t="str">
            <v>UN</v>
          </cell>
          <cell r="E137">
            <v>16900.080000000002</v>
          </cell>
          <cell r="F137">
            <v>21596.699065656234</v>
          </cell>
          <cell r="G137">
            <v>0.27790513806184536</v>
          </cell>
        </row>
        <row r="138">
          <cell r="A138" t="str">
            <v>62.05.12</v>
          </cell>
          <cell r="B138" t="str">
            <v>SUDECAP</v>
          </cell>
          <cell r="C138" t="str">
            <v>LEVANTAMENTO PLANIALTIMÉTRICO CADASTRAL &lt;= 10.000 M2 - INCLUSIVE DESENHO</v>
          </cell>
          <cell r="D138" t="str">
            <v>M2</v>
          </cell>
          <cell r="E138">
            <v>0.71</v>
          </cell>
          <cell r="F138">
            <v>0.90596581278183286</v>
          </cell>
          <cell r="G138">
            <v>0.27600818701666596</v>
          </cell>
        </row>
        <row r="139">
          <cell r="A139" t="str">
            <v>62.05.13</v>
          </cell>
          <cell r="B139" t="str">
            <v>SUDECAP</v>
          </cell>
          <cell r="C139" t="str">
            <v>LEVANTAMENTO PLANIALTIMÉTRICO CADASTRAL &gt; 10.000 M2 - INCLUSIVE DESENHO</v>
          </cell>
          <cell r="D139" t="str">
            <v>M2</v>
          </cell>
          <cell r="E139">
            <v>0.63</v>
          </cell>
          <cell r="F139">
            <v>0.82229930101353055</v>
          </cell>
          <cell r="G139">
            <v>0.30523698573576286</v>
          </cell>
        </row>
        <row r="140">
          <cell r="A140" t="str">
            <v>62.05.14</v>
          </cell>
          <cell r="B140" t="str">
            <v>SUDECAP</v>
          </cell>
          <cell r="C140" t="str">
            <v>EQUIPE TOPOGRÁFICA P/ APOIO A PROJETOS</v>
          </cell>
          <cell r="D140" t="str">
            <v>DIA</v>
          </cell>
          <cell r="E140">
            <v>1307.19</v>
          </cell>
          <cell r="F140">
            <v>1647.3708956024686</v>
          </cell>
          <cell r="G140">
            <v>0.26023829405248544</v>
          </cell>
        </row>
        <row r="141">
          <cell r="A141" t="str">
            <v>62.05.15</v>
          </cell>
          <cell r="B141" t="str">
            <v>SUDECAP</v>
          </cell>
          <cell r="C141" t="str">
            <v>EQUIPE TOPOGRÁFICA P/ APOIO A OBRAS</v>
          </cell>
          <cell r="D141" t="str">
            <v>DIA</v>
          </cell>
          <cell r="E141">
            <v>922.42</v>
          </cell>
          <cell r="F141">
            <v>1160.3486959811194</v>
          </cell>
          <cell r="G141">
            <v>0.25793965436690391</v>
          </cell>
        </row>
        <row r="142">
          <cell r="A142" t="str">
            <v>62.05.20</v>
          </cell>
          <cell r="B142" t="str">
            <v>SUDECAP</v>
          </cell>
          <cell r="C142" t="str">
            <v>TRANSPORTE DE COORDENADAS  E ALTITUDE - ESTAÇÃO TOTAL</v>
          </cell>
          <cell r="D142" t="str">
            <v>KM</v>
          </cell>
          <cell r="E142">
            <v>523.84</v>
          </cell>
          <cell r="F142">
            <v>655.20157651910938</v>
          </cell>
          <cell r="G142">
            <v>0.25076660147966812</v>
          </cell>
        </row>
        <row r="143">
          <cell r="A143" t="str">
            <v>62.05.21</v>
          </cell>
          <cell r="B143" t="str">
            <v>SUDECAP</v>
          </cell>
          <cell r="C143" t="str">
            <v>TRANSPORTE DE COORDENADAS E ALTITUDE  - RECEPTOR GNSS</v>
          </cell>
          <cell r="D143" t="str">
            <v>DIA</v>
          </cell>
          <cell r="E143">
            <v>1515.38</v>
          </cell>
          <cell r="F143">
            <v>1890.2999548906857</v>
          </cell>
          <cell r="G143">
            <v>0.24740986082084082</v>
          </cell>
        </row>
        <row r="144">
          <cell r="A144" t="str">
            <v>62.05.30</v>
          </cell>
          <cell r="B144" t="str">
            <v>SUDECAP</v>
          </cell>
          <cell r="C144" t="str">
            <v>LEVANTAMENTO PLANIMÉTRICO CADASTRAL &lt;= 10.000 M2- INCLUSIVE DESENHO</v>
          </cell>
          <cell r="D144" t="str">
            <v>M2</v>
          </cell>
          <cell r="E144">
            <v>0.36</v>
          </cell>
          <cell r="F144">
            <v>0.46435868150898496</v>
          </cell>
          <cell r="G144">
            <v>0.28988522641384717</v>
          </cell>
        </row>
        <row r="145">
          <cell r="A145" t="str">
            <v>62.05.31</v>
          </cell>
          <cell r="B145" t="str">
            <v>SUDECAP</v>
          </cell>
          <cell r="C145" t="str">
            <v>LEVANTAMENTO PLANIMÉTRICO CADASTRAL &gt; 10.000 M2- INCLUSIVE DESENHO</v>
          </cell>
          <cell r="D145" t="str">
            <v>M2</v>
          </cell>
          <cell r="E145">
            <v>0.31</v>
          </cell>
          <cell r="F145">
            <v>0.38998608234838461</v>
          </cell>
          <cell r="G145">
            <v>0.25801962047866001</v>
          </cell>
        </row>
        <row r="146">
          <cell r="A146" t="str">
            <v>62.05.32</v>
          </cell>
          <cell r="B146" t="str">
            <v>SUDECAP</v>
          </cell>
          <cell r="C146" t="str">
            <v>LEVANTAMENTO PLANIMÉTRICO - INCLUSIVE DESENHO</v>
          </cell>
          <cell r="D146" t="str">
            <v>M2</v>
          </cell>
          <cell r="E146">
            <v>0.18</v>
          </cell>
          <cell r="F146">
            <v>0.23890984519400416</v>
          </cell>
          <cell r="G146">
            <v>0.32727691774446765</v>
          </cell>
        </row>
        <row r="147">
          <cell r="A147" t="str">
            <v>62.05.33</v>
          </cell>
          <cell r="B147" t="str">
            <v>SUDECAP</v>
          </cell>
          <cell r="C147" t="str">
            <v>LEVANTAMENTO PLANIALTIMÉTRICO PARA ESTUDO E CADASTRO DE REDES SUBTERRÂNEAS - INCLUSIVE DESENHO EXCLUSIVE PAPEL VEGETAL</v>
          </cell>
          <cell r="D147" t="str">
            <v>KM</v>
          </cell>
          <cell r="E147">
            <v>578.05999999999995</v>
          </cell>
          <cell r="F147">
            <v>725.49918938625228</v>
          </cell>
          <cell r="G147">
            <v>0.25505862607039465</v>
          </cell>
        </row>
        <row r="148">
          <cell r="A148" t="str">
            <v>62.05.36</v>
          </cell>
          <cell r="B148" t="str">
            <v>SUDECAP</v>
          </cell>
          <cell r="C148" t="str">
            <v>DESENHO DE SEÇÕES TRANSVERSAIS E PERFIS</v>
          </cell>
          <cell r="D148" t="str">
            <v>A1</v>
          </cell>
          <cell r="E148">
            <v>287.95999999999998</v>
          </cell>
          <cell r="F148">
            <v>365.80050268873248</v>
          </cell>
          <cell r="G148">
            <v>0.27031706726188531</v>
          </cell>
        </row>
        <row r="149">
          <cell r="A149" t="str">
            <v>62.05.37</v>
          </cell>
          <cell r="B149" t="str">
            <v>SUDECAP</v>
          </cell>
          <cell r="C149" t="str">
            <v>DESENHO DE LEVANTAMENTO TOPOGRÁFICO</v>
          </cell>
          <cell r="D149" t="str">
            <v>A1</v>
          </cell>
          <cell r="E149">
            <v>624.26</v>
          </cell>
          <cell r="F149">
            <v>793.8814693022922</v>
          </cell>
          <cell r="G149">
            <v>0.27171606270190662</v>
          </cell>
        </row>
        <row r="150">
          <cell r="A150" t="str">
            <v>62.05.38</v>
          </cell>
          <cell r="B150" t="str">
            <v>SUDECAP</v>
          </cell>
          <cell r="C150" t="str">
            <v>RECONSTRUÇÃO DIGITAL DE CP PARA LANÇAMENTO E AMARRAÇÃO AO LEVANTAMENTO</v>
          </cell>
          <cell r="D150" t="str">
            <v>A1</v>
          </cell>
          <cell r="E150">
            <v>383.56</v>
          </cell>
          <cell r="F150">
            <v>485.54965245153829</v>
          </cell>
          <cell r="G150">
            <v>0.26590273347465399</v>
          </cell>
        </row>
        <row r="151">
          <cell r="A151" t="str">
            <v>62.05.39</v>
          </cell>
          <cell r="B151" t="str">
            <v>SUDECAP</v>
          </cell>
          <cell r="C151" t="str">
            <v xml:space="preserve">PLANTA DE ISODECLIVIDADE </v>
          </cell>
          <cell r="D151" t="str">
            <v>A1</v>
          </cell>
          <cell r="E151">
            <v>454.46</v>
          </cell>
          <cell r="F151">
            <v>576.00774220874189</v>
          </cell>
          <cell r="G151">
            <v>0.26745531445835047</v>
          </cell>
        </row>
        <row r="152">
          <cell r="A152" t="str">
            <v>62.05.46</v>
          </cell>
          <cell r="B152" t="str">
            <v>SUDECAP</v>
          </cell>
          <cell r="C152" t="str">
            <v>MEMORIAL DESCRITIVO DO LIMITE DO IMÓVEL DE 01 A 50 VÉRTICES</v>
          </cell>
          <cell r="D152" t="str">
            <v>UN</v>
          </cell>
          <cell r="E152">
            <v>418.67</v>
          </cell>
          <cell r="F152">
            <v>533.51798196906748</v>
          </cell>
          <cell r="G152">
            <v>0.27431624422353518</v>
          </cell>
        </row>
        <row r="153">
          <cell r="A153" t="str">
            <v>62.05.47</v>
          </cell>
          <cell r="B153" t="str">
            <v>SUDECAP</v>
          </cell>
          <cell r="C153" t="str">
            <v>MEMORIAL DESCRITIVO DO LIMITE DO IMÓVEL DE 51 A 100 VÉRTICES</v>
          </cell>
          <cell r="D153" t="str">
            <v>UN</v>
          </cell>
          <cell r="E153">
            <v>556.71</v>
          </cell>
          <cell r="F153">
            <v>709.0020310796308</v>
          </cell>
          <cell r="G153">
            <v>0.273557204073271</v>
          </cell>
        </row>
        <row r="154">
          <cell r="A154" t="str">
            <v>62.05.48</v>
          </cell>
          <cell r="B154" t="str">
            <v>SUDECAP</v>
          </cell>
          <cell r="C154" t="str">
            <v>MEMORIAL DESCRITIVO DO LIMITE DO IMÓVEL DE 101 A 200 VÉRTICES</v>
          </cell>
          <cell r="D154" t="str">
            <v>UN</v>
          </cell>
          <cell r="E154">
            <v>694.74</v>
          </cell>
          <cell r="F154">
            <v>884.48608019019446</v>
          </cell>
          <cell r="G154">
            <v>0.27311811640353856</v>
          </cell>
        </row>
        <row r="155">
          <cell r="A155" t="str">
            <v>62.06.01</v>
          </cell>
          <cell r="B155" t="str">
            <v>SUDECAP</v>
          </cell>
          <cell r="C155" t="str">
            <v>MEDIÇÃO DE RESISTIVIDADE DO SOLO (NBR 7117-1:2020 E NBR 5419-3:2015) ÁREA DO TERRENO S &lt;= 1000 M2</v>
          </cell>
          <cell r="D155" t="str">
            <v>UN</v>
          </cell>
          <cell r="E155">
            <v>1042.8800000000001</v>
          </cell>
          <cell r="F155">
            <v>1326.3081623424898</v>
          </cell>
          <cell r="G155">
            <v>0.27177447294270651</v>
          </cell>
        </row>
        <row r="156">
          <cell r="A156" t="str">
            <v>62.06.02</v>
          </cell>
          <cell r="B156" t="str">
            <v>SUDECAP</v>
          </cell>
          <cell r="C156" t="str">
            <v>MEDIÇÃO DE RESISTIVIDADE DO SOLO (NBR 7117-1:2020 E NBR 5419-3:2015) ÁREA DO TERRENO 1000 M2 &lt; S &lt;=  2500 M2</v>
          </cell>
          <cell r="D156" t="str">
            <v>UN</v>
          </cell>
          <cell r="E156">
            <v>1284.08</v>
          </cell>
          <cell r="F156">
            <v>1630.5258571814479</v>
          </cell>
          <cell r="G156">
            <v>0.26980083575902447</v>
          </cell>
        </row>
        <row r="157">
          <cell r="A157" t="str">
            <v>62.06.03</v>
          </cell>
          <cell r="B157" t="str">
            <v>SUDECAP</v>
          </cell>
          <cell r="C157" t="str">
            <v>MEDIÇÃO DE RESISTIVIDADE DO SOLO (NBR 7117-1:2020 E NBR 5419-3:2015) ÁREA DO TERRENO 2500 M2 &lt; S &lt;= 10000 M2</v>
          </cell>
          <cell r="D157" t="str">
            <v>UN</v>
          </cell>
          <cell r="E157">
            <v>2269.02</v>
          </cell>
          <cell r="F157">
            <v>2883.0883578497887</v>
          </cell>
          <cell r="G157">
            <v>0.27063153160826636</v>
          </cell>
        </row>
        <row r="158">
          <cell r="A158" t="str">
            <v>62.06.04</v>
          </cell>
          <cell r="B158" t="str">
            <v>SUDECAP</v>
          </cell>
          <cell r="C158" t="str">
            <v>MEDIÇÃO DE RESISTIVIDADE DO SOLO (NBR 7117-1:2020 E NBR 5419-3:2015) ÁREA DO TERRENO 10000 M2 &lt; S = 20000 M2</v>
          </cell>
          <cell r="D158" t="str">
            <v>UN</v>
          </cell>
          <cell r="E158">
            <v>4026.68</v>
          </cell>
          <cell r="F158">
            <v>5118.063324335425</v>
          </cell>
          <cell r="G158">
            <v>0.27103800757334207</v>
          </cell>
        </row>
        <row r="159">
          <cell r="A159" t="str">
            <v>62.06.05</v>
          </cell>
          <cell r="B159" t="str">
            <v>SUDECAP</v>
          </cell>
          <cell r="C159" t="str">
            <v>ANÁLISE DE GERENCIAMENTO DE RISCOS (SPDA) - (ABNT NBR 5419-2:2015)</v>
          </cell>
          <cell r="D159" t="str">
            <v>UN</v>
          </cell>
          <cell r="E159">
            <v>1018.18</v>
          </cell>
          <cell r="F159">
            <v>1300.8905056909841</v>
          </cell>
          <cell r="G159">
            <v>0.27766259962971596</v>
          </cell>
        </row>
        <row r="160">
          <cell r="A160" t="str">
            <v>62.11.06</v>
          </cell>
          <cell r="B160" t="str">
            <v>SUDECAP</v>
          </cell>
          <cell r="C160" t="str">
            <v>CADASTRO TÉCNICO PARA REMOÇÃO</v>
          </cell>
          <cell r="D160" t="str">
            <v>UN</v>
          </cell>
          <cell r="E160">
            <v>541.66999999999996</v>
          </cell>
          <cell r="F160">
            <v>684.33236111338215</v>
          </cell>
          <cell r="G160">
            <v>0.26337504590134619</v>
          </cell>
        </row>
        <row r="161">
          <cell r="A161" t="str">
            <v>62.11.07</v>
          </cell>
          <cell r="B161" t="str">
            <v>SUDECAP</v>
          </cell>
          <cell r="C161" t="str">
            <v>CADASTRO TÉCNICO PARA DESAPROPRIAÇÃO - LOTE</v>
          </cell>
          <cell r="D161" t="str">
            <v>UN</v>
          </cell>
          <cell r="E161">
            <v>918.08</v>
          </cell>
          <cell r="F161">
            <v>1158.5379579725479</v>
          </cell>
          <cell r="G161">
            <v>0.26191394864559503</v>
          </cell>
        </row>
        <row r="162">
          <cell r="A162" t="str">
            <v>62.11.08</v>
          </cell>
          <cell r="B162" t="str">
            <v>SUDECAP</v>
          </cell>
          <cell r="C162" t="str">
            <v>CADASTRO TÉCNICO PARA DESAPROPRIAÇÃO - 1 A 10 BENFEITORIAS</v>
          </cell>
          <cell r="D162" t="str">
            <v>UN</v>
          </cell>
          <cell r="E162">
            <v>1329.71</v>
          </cell>
          <cell r="F162">
            <v>1680.6640461605543</v>
          </cell>
          <cell r="G162">
            <v>0.26393277192813036</v>
          </cell>
        </row>
        <row r="163">
          <cell r="A163" t="str">
            <v>62.11.09</v>
          </cell>
          <cell r="B163" t="str">
            <v>SUDECAP</v>
          </cell>
          <cell r="C163" t="str">
            <v>CADASTRO TÉCNICO PARA DESAPROPRIAÇÃO - 11 A 50 BENFEITORIAS</v>
          </cell>
          <cell r="D163" t="str">
            <v>UN</v>
          </cell>
          <cell r="E163">
            <v>2235.38</v>
          </cell>
          <cell r="F163">
            <v>2827.6636171316068</v>
          </cell>
          <cell r="G163">
            <v>0.26495880661525417</v>
          </cell>
        </row>
        <row r="164">
          <cell r="A164" t="str">
            <v>62.11.10</v>
          </cell>
          <cell r="B164" t="str">
            <v>SUDECAP</v>
          </cell>
          <cell r="C164" t="str">
            <v>CADASTRO TÉCNICO PARA DESAPROPRIAÇÃO - 51 A 100 BENFEITORIAS</v>
          </cell>
          <cell r="D164" t="str">
            <v>UN</v>
          </cell>
          <cell r="E164">
            <v>3215.82</v>
          </cell>
          <cell r="F164">
            <v>4067.1201984814588</v>
          </cell>
          <cell r="G164">
            <v>0.26472258972251517</v>
          </cell>
        </row>
        <row r="165">
          <cell r="A165" t="str">
            <v>62.11.11</v>
          </cell>
          <cell r="B165" t="str">
            <v>SUDECAP</v>
          </cell>
          <cell r="C165" t="str">
            <v>CADASTRO TÉCNICO PARA DESAPROPRIAÇÃO - 101 A 200 BENFEITORIAS</v>
          </cell>
          <cell r="D165" t="str">
            <v>UN</v>
          </cell>
          <cell r="E165">
            <v>4275.33</v>
          </cell>
          <cell r="F165">
            <v>5408.3864128851883</v>
          </cell>
          <cell r="G165">
            <v>0.26502197792572457</v>
          </cell>
        </row>
        <row r="166">
          <cell r="A166" t="str">
            <v>62.11.12</v>
          </cell>
          <cell r="B166" t="str">
            <v>SUDECAP</v>
          </cell>
          <cell r="C166" t="str">
            <v>CADASTRO TÉCNICO PARA DESAPROPRIAÇÃO - ACIMA DE 200 BENFEITORIAS</v>
          </cell>
          <cell r="D166" t="str">
            <v>UN</v>
          </cell>
          <cell r="E166">
            <v>5062.7700000000004</v>
          </cell>
          <cell r="F166">
            <v>6406.0068359044162</v>
          </cell>
          <cell r="G166">
            <v>0.26531658280040693</v>
          </cell>
        </row>
        <row r="167">
          <cell r="A167" t="str">
            <v>62.11.13</v>
          </cell>
          <cell r="B167" t="str">
            <v>SUDECAP</v>
          </cell>
          <cell r="C167" t="str">
            <v>REVISÃO DE CADASTRO TÉCNICO PARA DESAPROPRIAÇÃO - SEM CAMPO</v>
          </cell>
          <cell r="D167" t="str">
            <v>UN</v>
          </cell>
          <cell r="E167">
            <v>672.82</v>
          </cell>
          <cell r="F167">
            <v>846.59409578309567</v>
          </cell>
          <cell r="G167">
            <v>0.25827724470600688</v>
          </cell>
        </row>
        <row r="168">
          <cell r="A168" t="str">
            <v>62.11.14</v>
          </cell>
          <cell r="B168" t="str">
            <v>SUDECAP</v>
          </cell>
          <cell r="C168" t="str">
            <v>REVISÃO DE CADASTRO TÉCNICO PARA DESAPROPRIAÇÃO - COM CAMPO</v>
          </cell>
          <cell r="D168" t="str">
            <v>UN</v>
          </cell>
          <cell r="E168">
            <v>1063.28</v>
          </cell>
          <cell r="F168">
            <v>1338.9458472900299</v>
          </cell>
          <cell r="G168">
            <v>0.25925988195962479</v>
          </cell>
        </row>
        <row r="169">
          <cell r="A169" t="str">
            <v>62.11.15</v>
          </cell>
          <cell r="B169" t="str">
            <v>SUDECAP</v>
          </cell>
          <cell r="C169" t="str">
            <v>BUSCA DE CERTIDÃO DE REGISTRO</v>
          </cell>
          <cell r="D169" t="str">
            <v>UN</v>
          </cell>
          <cell r="E169">
            <v>343.51</v>
          </cell>
          <cell r="F169">
            <v>425.92884321940363</v>
          </cell>
          <cell r="G169">
            <v>0.23993142330471784</v>
          </cell>
        </row>
        <row r="170">
          <cell r="A170" t="str">
            <v>62.11.16</v>
          </cell>
          <cell r="B170" t="str">
            <v>SUDECAP</v>
          </cell>
          <cell r="C170" t="str">
            <v>BUSCA DE CERTIDÃO NEGATIVA REGISTRO</v>
          </cell>
          <cell r="D170" t="str">
            <v>UN</v>
          </cell>
          <cell r="E170">
            <v>364.29</v>
          </cell>
          <cell r="F170">
            <v>451.29843256457565</v>
          </cell>
          <cell r="G170">
            <v>0.23884386770039145</v>
          </cell>
        </row>
        <row r="171">
          <cell r="A171" t="str">
            <v>62.11.17</v>
          </cell>
          <cell r="B171" t="str">
            <v>SUDECAP</v>
          </cell>
          <cell r="C171" t="str">
            <v>DESPESAS COM CARTÓRIO -  CERTIDÃO EM RELATÓRIO</v>
          </cell>
          <cell r="D171" t="str">
            <v>UN</v>
          </cell>
          <cell r="E171">
            <v>58.31</v>
          </cell>
          <cell r="F171">
            <v>71.188679245283026</v>
          </cell>
          <cell r="G171">
            <v>0.22086570477247514</v>
          </cell>
        </row>
        <row r="172">
          <cell r="A172" t="str">
            <v>62.11.18</v>
          </cell>
          <cell r="B172" t="str">
            <v>SUDECAP</v>
          </cell>
          <cell r="C172" t="str">
            <v>DESPESAS COM CARTÓRIO -  CERTIDÃO</v>
          </cell>
          <cell r="D172" t="str">
            <v>UN</v>
          </cell>
          <cell r="E172">
            <v>37.53</v>
          </cell>
          <cell r="F172">
            <v>45.819089900110988</v>
          </cell>
          <cell r="G172">
            <v>0.22086570477247491</v>
          </cell>
        </row>
        <row r="173">
          <cell r="A173" t="str">
            <v>62.11.19</v>
          </cell>
          <cell r="B173" t="str">
            <v>SUDECAP</v>
          </cell>
          <cell r="C173" t="str">
            <v>BUSCA CARTORIAL</v>
          </cell>
          <cell r="D173" t="str">
            <v>UN</v>
          </cell>
          <cell r="E173">
            <v>178.7</v>
          </cell>
          <cell r="F173">
            <v>222.91926579503075</v>
          </cell>
          <cell r="G173">
            <v>0.24744972465042392</v>
          </cell>
        </row>
        <row r="174">
          <cell r="A174" t="str">
            <v>62.20.03</v>
          </cell>
          <cell r="B174" t="str">
            <v>SUDECAP</v>
          </cell>
          <cell r="C174" t="str">
            <v>IMAGEM FOTOREALISTICA EXCLUSIVE PAPEL VEGETAL</v>
          </cell>
          <cell r="D174" t="str">
            <v>UN</v>
          </cell>
          <cell r="E174">
            <v>931.57</v>
          </cell>
          <cell r="F174">
            <v>1188.8501635492985</v>
          </cell>
          <cell r="G174">
            <v>0.27617909931545492</v>
          </cell>
        </row>
        <row r="175">
          <cell r="A175" t="str">
            <v>62.20.09</v>
          </cell>
          <cell r="B175" t="str">
            <v>SUDECAP</v>
          </cell>
          <cell r="C175" t="str">
            <v>PROJETO DE EXAUSTAO MECANICA EXCLUSIVE PAPEL VEGETAL</v>
          </cell>
          <cell r="D175" t="str">
            <v>UN</v>
          </cell>
          <cell r="E175">
            <v>3567</v>
          </cell>
          <cell r="F175">
            <v>4550.7129665972006</v>
          </cell>
          <cell r="G175">
            <v>0.2757815998310067</v>
          </cell>
        </row>
        <row r="176">
          <cell r="A176" t="str">
            <v>62.20.10</v>
          </cell>
          <cell r="B176" t="str">
            <v>SUDECAP</v>
          </cell>
          <cell r="C176" t="str">
            <v>PROJETO DE GASES MEDICINAIS EXCLUSIVE PAPEL VEGETAL</v>
          </cell>
          <cell r="D176" t="str">
            <v>UN</v>
          </cell>
          <cell r="E176">
            <v>3567</v>
          </cell>
          <cell r="F176">
            <v>4550.7129665972006</v>
          </cell>
          <cell r="G176">
            <v>0.2757815998310067</v>
          </cell>
        </row>
        <row r="177">
          <cell r="A177" t="str">
            <v>62.20.11</v>
          </cell>
          <cell r="B177" t="str">
            <v>SUDECAP</v>
          </cell>
          <cell r="C177" t="str">
            <v>PROJETO DE GLP EXCLUSIVE PAPEL VEGETAL</v>
          </cell>
          <cell r="D177" t="str">
            <v>UN</v>
          </cell>
          <cell r="E177">
            <v>1197.06</v>
          </cell>
          <cell r="F177">
            <v>1526.9108469878852</v>
          </cell>
          <cell r="G177">
            <v>0.27555080529621345</v>
          </cell>
        </row>
        <row r="178">
          <cell r="A178" t="str">
            <v>62.20.20</v>
          </cell>
          <cell r="B178" t="str">
            <v>SUDECAP</v>
          </cell>
          <cell r="C178" t="str">
            <v>CARACTERIZAÇÃO DE EDIFICAÇÕES E ÁREAS COBERTAS EXCLUSIVE PAPEL VEGETAL</v>
          </cell>
          <cell r="D178" t="str">
            <v>M2</v>
          </cell>
          <cell r="E178">
            <v>12.64</v>
          </cell>
          <cell r="F178">
            <v>16.037792267657775</v>
          </cell>
          <cell r="G178">
            <v>0.268812679403305</v>
          </cell>
        </row>
        <row r="179">
          <cell r="A179" t="str">
            <v>62.24.01</v>
          </cell>
          <cell r="B179" t="str">
            <v>SUDECAP</v>
          </cell>
          <cell r="C179" t="str">
            <v>MEMORIAL DESCRITIVO - CARACTERIZAÇÃO DAS APPS, RECURSOS HÍDRICOS, PERFIS TOPOGRÁFICOS.</v>
          </cell>
          <cell r="D179" t="str">
            <v>UN</v>
          </cell>
          <cell r="E179">
            <v>605.22</v>
          </cell>
          <cell r="F179">
            <v>771.50717230195448</v>
          </cell>
          <cell r="G179">
            <v>0.27475491937139296</v>
          </cell>
        </row>
        <row r="180">
          <cell r="A180" t="str">
            <v>62.24.02</v>
          </cell>
          <cell r="B180" t="str">
            <v>SUDECAP</v>
          </cell>
          <cell r="C180" t="str">
            <v>CONFECÇÃO DE ARQUIVO NO FORMATO ".KMZ" PARA AUTORIZAÇÃO SMMA</v>
          </cell>
          <cell r="D180" t="str">
            <v>UN</v>
          </cell>
          <cell r="E180">
            <v>248.78</v>
          </cell>
          <cell r="F180">
            <v>316.99583991403773</v>
          </cell>
          <cell r="G180">
            <v>0.27420146279458857</v>
          </cell>
        </row>
        <row r="181">
          <cell r="A181" t="str">
            <v>62.24.03</v>
          </cell>
          <cell r="B181" t="str">
            <v>SUDECAP</v>
          </cell>
          <cell r="C181" t="str">
            <v xml:space="preserve">IDENTIFICAÇÃO DE ESPÉCIMES ARBÓREOS - DE 01 ATÉ 20 EXEMPLARES </v>
          </cell>
          <cell r="D181" t="str">
            <v>UN</v>
          </cell>
          <cell r="E181">
            <v>653.51</v>
          </cell>
          <cell r="F181">
            <v>819.38940551063013</v>
          </cell>
          <cell r="G181">
            <v>0.25382841197629746</v>
          </cell>
        </row>
        <row r="182">
          <cell r="A182" t="str">
            <v>62.24.04</v>
          </cell>
          <cell r="B182" t="str">
            <v>SUDECAP</v>
          </cell>
          <cell r="C182" t="str">
            <v xml:space="preserve">IDENTIFICAÇÃO DE ESPÉCIMES ARBÓREOS - A PARTIR DE 21 EXEMPLARES (PREÇO POR ESPÉCIME IDENTIFICADO - A PARTIR DO 21º EXEMPLAR) </v>
          </cell>
          <cell r="D182" t="str">
            <v>UN</v>
          </cell>
          <cell r="E182">
            <v>9.85</v>
          </cell>
          <cell r="F182">
            <v>12.336171619694463</v>
          </cell>
          <cell r="G182">
            <v>0.25240321012126543</v>
          </cell>
        </row>
        <row r="183">
          <cell r="A183" t="str">
            <v>62.24.05</v>
          </cell>
          <cell r="B183" t="str">
            <v>SUDECAP</v>
          </cell>
          <cell r="C183" t="str">
            <v>ELABORAÇÃO DE DOCUMENTAÇÃO TÉCNICA, INCLUSIVE PROJETO ARQUITETÔNICO OU PROJETO BÁSICO DE RESTAURAÇÃO, PARA LICENCIAMENTO JUNTO AOS ÓRGÃOS DE PATRIMÔNIO</v>
          </cell>
          <cell r="D183" t="str">
            <v>UN</v>
          </cell>
          <cell r="E183">
            <v>6635.3</v>
          </cell>
          <cell r="F183">
            <v>8460.4007712670391</v>
          </cell>
          <cell r="G183">
            <v>0.27505926955330406</v>
          </cell>
        </row>
        <row r="184">
          <cell r="A184" t="str">
            <v>62.24.06</v>
          </cell>
          <cell r="B184" t="str">
            <v>SUDECAP</v>
          </cell>
          <cell r="C184" t="str">
            <v>ELABORAÇÃO DE DOCUMENTAÇÃO TÉCNICA PARA LICENCIAMENTO JUNTO À SUREG (APROVAÇÃO DE EDIFICAÇÃO E/OU ALVARÁ DE OBRAS EM LOGRADOURO PÚBLICO) E JUNTO AO CINDACTA, INCLUSIVE PROJETOS, MEMORIAIS DESCRITIVOS E DE CÁLCULO</v>
          </cell>
          <cell r="D184" t="str">
            <v>UN</v>
          </cell>
          <cell r="E184">
            <v>7417.24</v>
          </cell>
          <cell r="F184">
            <v>9456.2819472737519</v>
          </cell>
          <cell r="G184">
            <v>0.27490575298544373</v>
          </cell>
        </row>
        <row r="185">
          <cell r="A185" t="str">
            <v>62.24.07</v>
          </cell>
          <cell r="B185" t="str">
            <v>SUDECAP</v>
          </cell>
          <cell r="C185" t="str">
            <v>ESTIMATIVA DE CUSTO DO ANTEPROJETO - PEQUENO PORTE</v>
          </cell>
          <cell r="D185" t="str">
            <v>UN</v>
          </cell>
          <cell r="E185">
            <v>1920.46</v>
          </cell>
          <cell r="F185">
            <v>2451.453005907581</v>
          </cell>
          <cell r="G185">
            <v>0.27649261422137461</v>
          </cell>
        </row>
        <row r="186">
          <cell r="A186" t="str">
            <v>62.24.08</v>
          </cell>
          <cell r="B186" t="str">
            <v>SUDECAP</v>
          </cell>
          <cell r="C186" t="str">
            <v>ESTIMATIVA DE CUSTO DO ANTEPROJETO - MÉDIO PORTE</v>
          </cell>
          <cell r="D186" t="str">
            <v>UN</v>
          </cell>
          <cell r="E186">
            <v>2417.14</v>
          </cell>
          <cell r="F186">
            <v>3086.7473153568467</v>
          </cell>
          <cell r="G186">
            <v>0.27702463049589476</v>
          </cell>
        </row>
        <row r="187">
          <cell r="A187" t="str">
            <v>62.24.09</v>
          </cell>
          <cell r="B187" t="str">
            <v>SUDECAP</v>
          </cell>
          <cell r="C187" t="str">
            <v>ESTIMATIVA DE CUSTO DO ANTEPROJETO - GRANDE PORTE</v>
          </cell>
          <cell r="D187" t="str">
            <v>UN</v>
          </cell>
          <cell r="E187">
            <v>3543.9</v>
          </cell>
          <cell r="F187">
            <v>4526.8944395758981</v>
          </cell>
          <cell r="G187">
            <v>0.27737646084141709</v>
          </cell>
        </row>
        <row r="188">
          <cell r="A188" t="str">
            <v>62.24.10</v>
          </cell>
          <cell r="B188" t="str">
            <v>SUDECAP</v>
          </cell>
          <cell r="C188" t="str">
            <v>ORÇAMENTO ANALÍTICO DE PROJETO EXECUTIVO - PEQUENO PORTE</v>
          </cell>
          <cell r="D188" t="str">
            <v>UN</v>
          </cell>
          <cell r="E188">
            <v>5021.8</v>
          </cell>
          <cell r="F188">
            <v>6404.8570880017269</v>
          </cell>
          <cell r="G188">
            <v>0.27541062726546794</v>
          </cell>
        </row>
        <row r="189">
          <cell r="A189" t="str">
            <v>62.24.11</v>
          </cell>
          <cell r="B189" t="str">
            <v>SUDECAP</v>
          </cell>
          <cell r="C189" t="str">
            <v>ORÇAMENTO ANALÍTICO DE PROJETO EXECUTIVO - MÉDIO PORTE</v>
          </cell>
          <cell r="D189" t="str">
            <v>UN</v>
          </cell>
          <cell r="E189">
            <v>7644.73</v>
          </cell>
          <cell r="F189">
            <v>9751.8215622058142</v>
          </cell>
          <cell r="G189">
            <v>0.27562668167558768</v>
          </cell>
        </row>
        <row r="190">
          <cell r="A190" t="str">
            <v>62.24.12</v>
          </cell>
          <cell r="B190" t="str">
            <v>SUDECAP</v>
          </cell>
          <cell r="C190" t="str">
            <v>ORÇAMENTO ANALÍTICO DE PROJETO EXECUTIVO - GRANDE PORTE</v>
          </cell>
          <cell r="D190" t="str">
            <v>UN</v>
          </cell>
          <cell r="E190">
            <v>10037.780000000001</v>
          </cell>
          <cell r="F190">
            <v>12802.608737601679</v>
          </cell>
          <cell r="G190">
            <v>0.27544225292860358</v>
          </cell>
        </row>
        <row r="191">
          <cell r="A191" t="str">
            <v>62.24.13</v>
          </cell>
          <cell r="B191" t="str">
            <v>SUDECAP</v>
          </cell>
          <cell r="C191" t="str">
            <v>RELATÓRIO TÉCNICO DE PLANEJAMENTO DE EXECUÇÃO DE OBRAS - PEQUENO PORTE</v>
          </cell>
          <cell r="D191" t="str">
            <v>UN</v>
          </cell>
          <cell r="E191">
            <v>10444.39</v>
          </cell>
          <cell r="F191">
            <v>12974.238595098297</v>
          </cell>
          <cell r="G191">
            <v>0.24222080897958587</v>
          </cell>
        </row>
        <row r="192">
          <cell r="A192" t="str">
            <v>62.24.14</v>
          </cell>
          <cell r="B192" t="str">
            <v>SUDECAP</v>
          </cell>
          <cell r="C192" t="str">
            <v>RELATÓRIO TÉCNICO DE PLANEJAMENTO DE EXECUÇÃO DE OBRAS - MÉDIO PORTE</v>
          </cell>
          <cell r="D192" t="str">
            <v>UN</v>
          </cell>
          <cell r="E192">
            <v>12816.85</v>
          </cell>
          <cell r="F192">
            <v>16003.064147408149</v>
          </cell>
          <cell r="G192">
            <v>0.24859572729712442</v>
          </cell>
        </row>
        <row r="193">
          <cell r="A193" t="str">
            <v>62.24.15</v>
          </cell>
          <cell r="B193" t="str">
            <v>SUDECAP</v>
          </cell>
          <cell r="C193" t="str">
            <v>RELATÓRIO TÉCNICO DE PLANEJAMENTO DE EXECUÇÃO DE OBRAS - GRANDE PORTE</v>
          </cell>
          <cell r="D193" t="str">
            <v>UN</v>
          </cell>
          <cell r="E193">
            <v>15185.56</v>
          </cell>
          <cell r="F193">
            <v>19025.883085927773</v>
          </cell>
          <cell r="G193">
            <v>0.2528930830293894</v>
          </cell>
        </row>
        <row r="194">
          <cell r="A194" t="str">
            <v>62.24.16</v>
          </cell>
          <cell r="B194" t="str">
            <v>SUDECAP</v>
          </cell>
          <cell r="C194" t="str">
            <v>PLANO DE GERENCIAMENTO DE RESIDUOS DE CONSTRUÇÃO CIVIL (PGRCC) - PONTUAÇÃO 04 OU 05</v>
          </cell>
          <cell r="D194" t="str">
            <v>UN</v>
          </cell>
          <cell r="E194">
            <v>3268.14</v>
          </cell>
          <cell r="F194">
            <v>4146.3794433881349</v>
          </cell>
          <cell r="G194">
            <v>0.26872760756520075</v>
          </cell>
        </row>
        <row r="195">
          <cell r="A195" t="str">
            <v>62.24.17</v>
          </cell>
          <cell r="B195" t="str">
            <v>SUDECAP</v>
          </cell>
          <cell r="C195" t="str">
            <v>PLANO DE GERENCIAMENTO DE RESIDUOS DE CONSTRUÇÃO CIVIL (PGRCC) - PONTUAÇÃO 06 OU 07</v>
          </cell>
          <cell r="D195" t="str">
            <v>UN</v>
          </cell>
          <cell r="E195">
            <v>4456.43</v>
          </cell>
          <cell r="F195">
            <v>5663.8493000381986</v>
          </cell>
          <cell r="G195">
            <v>0.27093868860011217</v>
          </cell>
        </row>
        <row r="196">
          <cell r="A196" t="str">
            <v>62.24.18</v>
          </cell>
          <cell r="B196" t="str">
            <v>SUDECAP</v>
          </cell>
          <cell r="C196" t="str">
            <v>PLANO DE GERENCIAMENTO DE RESIDUOS DE CONSTRUÇÃO CIVIL (PGRCC) - PONTUAÇÃO 08 OU 09</v>
          </cell>
          <cell r="D196" t="str">
            <v>UN</v>
          </cell>
          <cell r="E196">
            <v>5653.95</v>
          </cell>
          <cell r="F196">
            <v>7192.0540846464646</v>
          </cell>
          <cell r="G196">
            <v>0.27204062374914262</v>
          </cell>
        </row>
        <row r="197">
          <cell r="A197" t="str">
            <v>64.01.03</v>
          </cell>
          <cell r="B197" t="str">
            <v>SUDECAP</v>
          </cell>
          <cell r="C197" t="str">
            <v>FORMATO A2</v>
          </cell>
          <cell r="D197" t="str">
            <v>UN</v>
          </cell>
          <cell r="E197">
            <v>2.5</v>
          </cell>
          <cell r="F197">
            <v>3.0521642619311873</v>
          </cell>
          <cell r="G197">
            <v>0.22086570477247491</v>
          </cell>
        </row>
        <row r="198">
          <cell r="A198" t="str">
            <v>64.01.04</v>
          </cell>
          <cell r="B198" t="str">
            <v>SUDECAP</v>
          </cell>
          <cell r="C198" t="str">
            <v>FORMATO A1</v>
          </cell>
          <cell r="D198" t="str">
            <v>UN</v>
          </cell>
          <cell r="E198">
            <v>5.5</v>
          </cell>
          <cell r="F198">
            <v>6.7147613762486129</v>
          </cell>
          <cell r="G198">
            <v>0.22086570477247514</v>
          </cell>
        </row>
        <row r="199">
          <cell r="A199" t="str">
            <v>64.01.05</v>
          </cell>
          <cell r="B199" t="str">
            <v>SUDECAP</v>
          </cell>
          <cell r="C199" t="str">
            <v>FORMATO A0</v>
          </cell>
          <cell r="D199" t="str">
            <v>UN</v>
          </cell>
          <cell r="E199">
            <v>9.9</v>
          </cell>
          <cell r="F199">
            <v>12.086570477247504</v>
          </cell>
          <cell r="G199">
            <v>0.22086570477247514</v>
          </cell>
        </row>
        <row r="200">
          <cell r="A200" t="str">
            <v>64.07.01</v>
          </cell>
          <cell r="B200" t="str">
            <v>SUDECAP</v>
          </cell>
          <cell r="C200" t="str">
            <v>FORMATO A4</v>
          </cell>
          <cell r="D200" t="str">
            <v>UN</v>
          </cell>
          <cell r="E200">
            <v>0.3</v>
          </cell>
          <cell r="F200">
            <v>0.36625971143174252</v>
          </cell>
          <cell r="G200">
            <v>0.22086570477247514</v>
          </cell>
        </row>
        <row r="201">
          <cell r="A201" t="str">
            <v>64.07.02</v>
          </cell>
          <cell r="B201" t="str">
            <v>SUDECAP</v>
          </cell>
          <cell r="C201" t="str">
            <v>FORMATO A3</v>
          </cell>
          <cell r="D201" t="str">
            <v>UN</v>
          </cell>
          <cell r="E201">
            <v>0.6</v>
          </cell>
          <cell r="F201">
            <v>0.73251942286348504</v>
          </cell>
          <cell r="G201">
            <v>0.22086570477247514</v>
          </cell>
        </row>
        <row r="202">
          <cell r="A202" t="str">
            <v>64.09.01</v>
          </cell>
          <cell r="B202" t="str">
            <v>SUDECAP</v>
          </cell>
          <cell r="C202" t="str">
            <v>FORMATO A4</v>
          </cell>
          <cell r="D202" t="str">
            <v>UN</v>
          </cell>
          <cell r="E202">
            <v>1.3</v>
          </cell>
          <cell r="F202">
            <v>1.5871254162042177</v>
          </cell>
          <cell r="G202">
            <v>0.22086570477247514</v>
          </cell>
        </row>
        <row r="203">
          <cell r="A203" t="str">
            <v>64.09.02</v>
          </cell>
          <cell r="B203" t="str">
            <v>SUDECAP</v>
          </cell>
          <cell r="C203" t="str">
            <v>FORMATO A3</v>
          </cell>
          <cell r="D203" t="str">
            <v>UN</v>
          </cell>
          <cell r="E203">
            <v>3.5</v>
          </cell>
          <cell r="F203">
            <v>4.2730299667036631</v>
          </cell>
          <cell r="G203">
            <v>0.22086570477247514</v>
          </cell>
        </row>
        <row r="204">
          <cell r="A204" t="str">
            <v>64.11.01</v>
          </cell>
          <cell r="B204" t="str">
            <v>SUDECAP</v>
          </cell>
          <cell r="C204" t="str">
            <v>EM CAPA A4 DE ACETATO, PVC/CROMICOTE, C/ ESPIRAL</v>
          </cell>
          <cell r="D204" t="str">
            <v>UN</v>
          </cell>
          <cell r="E204">
            <v>4.5</v>
          </cell>
          <cell r="F204">
            <v>5.493895671476138</v>
          </cell>
          <cell r="G204">
            <v>0.22086570477247514</v>
          </cell>
        </row>
        <row r="205">
          <cell r="A205" t="str">
            <v>64.12.02</v>
          </cell>
          <cell r="B205" t="str">
            <v>SUDECAP</v>
          </cell>
          <cell r="C205" t="str">
            <v>FORMATO A3</v>
          </cell>
          <cell r="D205" t="str">
            <v>UN</v>
          </cell>
          <cell r="E205">
            <v>2.6</v>
          </cell>
          <cell r="F205">
            <v>3.1742508324084353</v>
          </cell>
          <cell r="G205">
            <v>0.22086570477247514</v>
          </cell>
        </row>
        <row r="206">
          <cell r="A206" t="str">
            <v>64.12.03</v>
          </cell>
          <cell r="B206" t="str">
            <v>SUDECAP</v>
          </cell>
          <cell r="C206" t="str">
            <v>FORMATO A2</v>
          </cell>
          <cell r="D206" t="str">
            <v>UN</v>
          </cell>
          <cell r="E206">
            <v>4.5</v>
          </cell>
          <cell r="F206">
            <v>5.493895671476138</v>
          </cell>
          <cell r="G206">
            <v>0.22086570477247514</v>
          </cell>
        </row>
        <row r="207">
          <cell r="A207" t="str">
            <v>64.12.04</v>
          </cell>
          <cell r="B207" t="str">
            <v>SUDECAP</v>
          </cell>
          <cell r="C207" t="str">
            <v>FORMATO A1</v>
          </cell>
          <cell r="D207" t="str">
            <v>UN</v>
          </cell>
          <cell r="E207">
            <v>5.5</v>
          </cell>
          <cell r="F207">
            <v>6.7147613762486129</v>
          </cell>
          <cell r="G207">
            <v>0.22086570477247514</v>
          </cell>
        </row>
        <row r="208">
          <cell r="A208" t="str">
            <v>64.12.05</v>
          </cell>
          <cell r="B208" t="str">
            <v>SUDECAP</v>
          </cell>
          <cell r="C208" t="str">
            <v>FORMATO A0</v>
          </cell>
          <cell r="D208" t="str">
            <v>UN</v>
          </cell>
          <cell r="E208">
            <v>9</v>
          </cell>
          <cell r="F208">
            <v>10.987791342952276</v>
          </cell>
          <cell r="G208">
            <v>0.22086570477247514</v>
          </cell>
        </row>
        <row r="209">
          <cell r="A209" t="str">
            <v>64.12.07</v>
          </cell>
          <cell r="B209" t="str">
            <v>SUDECAP</v>
          </cell>
          <cell r="C209" t="str">
            <v>FORMATO A1 EXTENDIDO</v>
          </cell>
          <cell r="D209" t="str">
            <v>UN</v>
          </cell>
          <cell r="E209">
            <v>8</v>
          </cell>
          <cell r="F209">
            <v>9.7669256381798011</v>
          </cell>
          <cell r="G209">
            <v>0.22086570477247514</v>
          </cell>
        </row>
        <row r="210">
          <cell r="A210" t="str">
            <v>64.12.08</v>
          </cell>
          <cell r="B210" t="str">
            <v>SUDECAP</v>
          </cell>
          <cell r="C210" t="str">
            <v>FORMATO A0 EXTENDIDO</v>
          </cell>
          <cell r="D210" t="str">
            <v>UN</v>
          </cell>
          <cell r="E210">
            <v>13</v>
          </cell>
          <cell r="F210">
            <v>15.871254162042176</v>
          </cell>
          <cell r="G210">
            <v>0.22086570477247514</v>
          </cell>
        </row>
        <row r="211">
          <cell r="A211" t="str">
            <v>64.15.01</v>
          </cell>
          <cell r="B211" t="str">
            <v>SUDECAP</v>
          </cell>
          <cell r="C211" t="str">
            <v>FORMATO A4</v>
          </cell>
          <cell r="D211" t="str">
            <v>UN</v>
          </cell>
          <cell r="E211">
            <v>1.5</v>
          </cell>
          <cell r="F211">
            <v>1.8312985571587126</v>
          </cell>
          <cell r="G211">
            <v>0.22086570477247514</v>
          </cell>
        </row>
        <row r="212">
          <cell r="A212" t="str">
            <v>64.15.02</v>
          </cell>
          <cell r="B212" t="str">
            <v>SUDECAP</v>
          </cell>
          <cell r="C212" t="str">
            <v>FORMATO A3</v>
          </cell>
          <cell r="D212" t="str">
            <v>UN</v>
          </cell>
          <cell r="E212">
            <v>4.5</v>
          </cell>
          <cell r="F212">
            <v>5.493895671476138</v>
          </cell>
          <cell r="G212">
            <v>0.22086570477247514</v>
          </cell>
        </row>
        <row r="213">
          <cell r="A213" t="str">
            <v>64.15.03</v>
          </cell>
          <cell r="B213" t="str">
            <v>SUDECAP</v>
          </cell>
          <cell r="C213" t="str">
            <v>FORMATO A2</v>
          </cell>
          <cell r="D213" t="str">
            <v>UN</v>
          </cell>
          <cell r="E213">
            <v>7</v>
          </cell>
          <cell r="F213">
            <v>8.5460599334073262</v>
          </cell>
          <cell r="G213">
            <v>0.22086570477247514</v>
          </cell>
        </row>
        <row r="214">
          <cell r="A214" t="str">
            <v>64.15.04</v>
          </cell>
          <cell r="B214" t="str">
            <v>SUDECAP</v>
          </cell>
          <cell r="C214" t="str">
            <v>FORMATO A1</v>
          </cell>
          <cell r="D214" t="str">
            <v>UN</v>
          </cell>
          <cell r="E214">
            <v>9.9</v>
          </cell>
          <cell r="F214">
            <v>12.086570477247504</v>
          </cell>
          <cell r="G214">
            <v>0.22086570477247514</v>
          </cell>
        </row>
        <row r="215">
          <cell r="A215" t="str">
            <v>64.15.05</v>
          </cell>
          <cell r="B215" t="str">
            <v>SUDECAP</v>
          </cell>
          <cell r="C215" t="str">
            <v>FORMATO A0</v>
          </cell>
          <cell r="D215" t="str">
            <v>UN</v>
          </cell>
          <cell r="E215">
            <v>15.6</v>
          </cell>
          <cell r="F215">
            <v>19.04550499445061</v>
          </cell>
          <cell r="G215">
            <v>0.22086570477247514</v>
          </cell>
        </row>
        <row r="216">
          <cell r="A216" t="str">
            <v>64.15.07</v>
          </cell>
          <cell r="B216" t="str">
            <v>SUDECAP</v>
          </cell>
          <cell r="C216" t="str">
            <v>FORMATO A1 EXTENDIDO</v>
          </cell>
          <cell r="D216" t="str">
            <v>UN</v>
          </cell>
          <cell r="E216">
            <v>17.18</v>
          </cell>
          <cell r="F216">
            <v>20.97447280799112</v>
          </cell>
          <cell r="G216">
            <v>0.22086570477247491</v>
          </cell>
        </row>
        <row r="217">
          <cell r="A217" t="str">
            <v>64.15.08</v>
          </cell>
          <cell r="B217" t="str">
            <v>SUDECAP</v>
          </cell>
          <cell r="C217" t="str">
            <v>FORMATO A0 EXTENDIDO</v>
          </cell>
          <cell r="D217" t="str">
            <v>UN</v>
          </cell>
          <cell r="E217">
            <v>24</v>
          </cell>
          <cell r="F217">
            <v>29.300776914539401</v>
          </cell>
          <cell r="G217">
            <v>0.22086570477247514</v>
          </cell>
        </row>
        <row r="218">
          <cell r="A218" t="str">
            <v>64.18.01</v>
          </cell>
          <cell r="B218" t="str">
            <v>SUDECAP</v>
          </cell>
          <cell r="C218" t="str">
            <v>DIGITALIZAÇÃO DE FORMATOS A0 (PDF OU EQUIVALENTE)</v>
          </cell>
          <cell r="D218" t="str">
            <v>UN</v>
          </cell>
          <cell r="E218">
            <v>15.75</v>
          </cell>
          <cell r="F218">
            <v>19.254841445194355</v>
          </cell>
          <cell r="G218">
            <v>0.22252961556789552</v>
          </cell>
        </row>
        <row r="219">
          <cell r="A219" t="str">
            <v>64.18.02</v>
          </cell>
          <cell r="B219" t="str">
            <v>SUDECAP</v>
          </cell>
          <cell r="C219" t="str">
            <v>DIGITALIZAÇÃO DE FORMATOS A1 (PDF OU EQUIVALENTE)</v>
          </cell>
          <cell r="D219" t="str">
            <v>UN</v>
          </cell>
          <cell r="E219">
            <v>10.25</v>
          </cell>
          <cell r="F219">
            <v>12.540080068945743</v>
          </cell>
          <cell r="G219">
            <v>0.22342244575080428</v>
          </cell>
        </row>
        <row r="220">
          <cell r="A220" t="str">
            <v>64.18.03</v>
          </cell>
          <cell r="B220" t="str">
            <v>SUDECAP</v>
          </cell>
          <cell r="C220" t="str">
            <v>DIGITALIZAÇÃO DE FORMATOS A2 (PDF OU EQUIVALENTE)</v>
          </cell>
          <cell r="D220" t="str">
            <v>UN</v>
          </cell>
          <cell r="E220">
            <v>7.18</v>
          </cell>
          <cell r="F220">
            <v>8.7728013956338131</v>
          </cell>
          <cell r="G220">
            <v>0.22183863448938901</v>
          </cell>
        </row>
        <row r="221">
          <cell r="A221" t="str">
            <v>64.18.04</v>
          </cell>
          <cell r="B221" t="str">
            <v>SUDECAP</v>
          </cell>
          <cell r="C221" t="str">
            <v>DIGITALIZAÇÃO DE FORMATOS A3 (PDF OU EQUIVALENTE)</v>
          </cell>
          <cell r="D221" t="str">
            <v>UN</v>
          </cell>
          <cell r="E221">
            <v>3.84</v>
          </cell>
          <cell r="F221">
            <v>4.6916112045804921</v>
          </cell>
          <cell r="G221">
            <v>0.2217737511928366</v>
          </cell>
        </row>
        <row r="222">
          <cell r="A222" t="str">
            <v>64.18.05</v>
          </cell>
          <cell r="B222" t="str">
            <v>SUDECAP</v>
          </cell>
          <cell r="C222" t="str">
            <v>DIGITALIZAÇÃO DE FORMATOS A4 (PDF OU EQUIVALENTE)</v>
          </cell>
          <cell r="D222" t="str">
            <v>UN</v>
          </cell>
          <cell r="E222">
            <v>2.59</v>
          </cell>
          <cell r="F222">
            <v>3.1655290736148989</v>
          </cell>
          <cell r="G222">
            <v>0.2222119975347101</v>
          </cell>
        </row>
        <row r="223">
          <cell r="A223" t="str">
            <v>65.01.01</v>
          </cell>
          <cell r="B223" t="str">
            <v>SUDECAP</v>
          </cell>
          <cell r="C223" t="str">
            <v>MOBILIZAÇÃO, INST. E DESMOBILIZAÇÃO P/EXECUÇÃO DE SONDAGEM À PERCUSSÃO (NBR 6484:2020)</v>
          </cell>
          <cell r="D223" t="str">
            <v>UN</v>
          </cell>
          <cell r="E223">
            <v>1500</v>
          </cell>
          <cell r="F223">
            <v>1831.2985571587128</v>
          </cell>
          <cell r="G223">
            <v>0.22086570477247514</v>
          </cell>
        </row>
        <row r="224">
          <cell r="A224" t="str">
            <v>65.01.02</v>
          </cell>
          <cell r="B224" t="str">
            <v>SUDECAP</v>
          </cell>
          <cell r="C224" t="str">
            <v>PERFURAÇÃO DE SOLO SONDAGEM À PERCUSSÃO (NBR 6484:2020)</v>
          </cell>
          <cell r="D224" t="str">
            <v>M</v>
          </cell>
          <cell r="E224">
            <v>95</v>
          </cell>
          <cell r="F224">
            <v>115.98224195338514</v>
          </cell>
          <cell r="G224">
            <v>0.22086570477247514</v>
          </cell>
        </row>
        <row r="225">
          <cell r="A225" t="str">
            <v>65.01.03</v>
          </cell>
          <cell r="B225" t="str">
            <v>SUDECAP</v>
          </cell>
          <cell r="C225" t="str">
            <v>DESMONTAGEM, TRANSPORTE E MONTAGEM DE EQUIPAMENTOS DE SONDAGEM A PERCUSSÃO POR FURO</v>
          </cell>
          <cell r="D225" t="str">
            <v>UN</v>
          </cell>
          <cell r="E225">
            <v>350</v>
          </cell>
          <cell r="F225">
            <v>427.30299667036633</v>
          </cell>
          <cell r="G225">
            <v>0.22086570477247514</v>
          </cell>
        </row>
        <row r="226">
          <cell r="A226" t="str">
            <v>65.02.01</v>
          </cell>
          <cell r="B226" t="str">
            <v>SUDECAP</v>
          </cell>
          <cell r="C226" t="str">
            <v>MOBILIZAÇÃO DE EQUIPAMENTOS DE SONDAGEM A TRADO (NBR 9603:2015) DN 20CM</v>
          </cell>
          <cell r="D226" t="str">
            <v>UN</v>
          </cell>
          <cell r="E226">
            <v>963</v>
          </cell>
          <cell r="F226">
            <v>1175.6936736958937</v>
          </cell>
          <cell r="G226">
            <v>0.22086570477247536</v>
          </cell>
        </row>
        <row r="227">
          <cell r="A227" t="str">
            <v>65.02.02</v>
          </cell>
          <cell r="B227" t="str">
            <v>SUDECAP</v>
          </cell>
          <cell r="C227" t="str">
            <v>PERFURAÇÃO DE SOLO SONDAGEM A TRADO (NBR 9603:2015) DN 20CM</v>
          </cell>
          <cell r="D227" t="str">
            <v>M</v>
          </cell>
          <cell r="E227">
            <v>130</v>
          </cell>
          <cell r="F227">
            <v>158.71254162042175</v>
          </cell>
          <cell r="G227">
            <v>0.22086570477247491</v>
          </cell>
        </row>
        <row r="228">
          <cell r="A228" t="str">
            <v>65.03.02</v>
          </cell>
          <cell r="B228" t="str">
            <v>SUDECAP</v>
          </cell>
          <cell r="C228" t="str">
            <v>SONDAGEM DE SOLO COM UTILIZAÇÃO DE PA E PICARETA</v>
          </cell>
          <cell r="D228" t="str">
            <v>M</v>
          </cell>
          <cell r="E228">
            <v>600</v>
          </cell>
          <cell r="F228">
            <v>732.51942286348503</v>
          </cell>
          <cell r="G228">
            <v>0.22086570477247514</v>
          </cell>
        </row>
        <row r="229">
          <cell r="A229" t="str">
            <v>65.06.01</v>
          </cell>
          <cell r="B229" t="str">
            <v>SUDECAP</v>
          </cell>
          <cell r="C229" t="str">
            <v>MOBILIZACAO E DESMOBILIZACAO - SONDAGEM ROTATIVA NW</v>
          </cell>
          <cell r="D229" t="str">
            <v>UN</v>
          </cell>
          <cell r="E229">
            <v>3000</v>
          </cell>
          <cell r="F229">
            <v>3662.5971143174256</v>
          </cell>
          <cell r="G229">
            <v>0.22086570477247514</v>
          </cell>
        </row>
        <row r="230">
          <cell r="A230" t="str">
            <v>65.06.02</v>
          </cell>
          <cell r="B230" t="str">
            <v>SUDECAP</v>
          </cell>
          <cell r="C230" t="str">
            <v>INSTALACAO DE SONDAGEM ROTATIVA NW POR FURO</v>
          </cell>
          <cell r="D230" t="str">
            <v>UN</v>
          </cell>
          <cell r="E230">
            <v>790</v>
          </cell>
          <cell r="F230">
            <v>964.48390677025532</v>
          </cell>
          <cell r="G230">
            <v>0.22086570477247514</v>
          </cell>
        </row>
        <row r="231">
          <cell r="A231" t="str">
            <v>65.06.03</v>
          </cell>
          <cell r="B231" t="str">
            <v>SUDECAP</v>
          </cell>
          <cell r="C231" t="str">
            <v>PERFURACAO EM SOLO COM SONDAGEM ROTATIVA NW</v>
          </cell>
          <cell r="D231" t="str">
            <v>M</v>
          </cell>
          <cell r="E231">
            <v>420</v>
          </cell>
          <cell r="F231">
            <v>512.76359600443959</v>
          </cell>
          <cell r="G231">
            <v>0.22086570477247514</v>
          </cell>
        </row>
        <row r="232">
          <cell r="A232" t="str">
            <v>65.06.04</v>
          </cell>
          <cell r="B232" t="str">
            <v>SUDECAP</v>
          </cell>
          <cell r="C232" t="str">
            <v>PERFURACAO COM COROA DE WIDIA SONDAGEM ROTATIVA NW</v>
          </cell>
          <cell r="D232" t="str">
            <v>M</v>
          </cell>
          <cell r="E232">
            <v>420</v>
          </cell>
          <cell r="F232">
            <v>512.76359600443959</v>
          </cell>
          <cell r="G232">
            <v>0.22086570477247514</v>
          </cell>
        </row>
        <row r="233">
          <cell r="A233" t="str">
            <v>65.06.05</v>
          </cell>
          <cell r="B233" t="str">
            <v>SUDECAP</v>
          </cell>
          <cell r="C233" t="str">
            <v>PERFURACAO COM COROA DIAMANTADA SONDAGEM ROTATIVA NW</v>
          </cell>
          <cell r="D233" t="str">
            <v>M</v>
          </cell>
          <cell r="E233">
            <v>700</v>
          </cell>
          <cell r="F233">
            <v>854.60599334073265</v>
          </cell>
          <cell r="G233">
            <v>0.22086570477247514</v>
          </cell>
        </row>
        <row r="234">
          <cell r="A234" t="str">
            <v>65.08.21</v>
          </cell>
          <cell r="B234" t="str">
            <v>SUDECAP</v>
          </cell>
          <cell r="C234" t="str">
            <v>RETIRADA DE AMOSTRA INDEFORMADA EM BLOCOS 30X30X30CM (NBR 9604:2016), PROF =  2 A 3 M</v>
          </cell>
          <cell r="D234" t="str">
            <v>UN</v>
          </cell>
          <cell r="E234">
            <v>3000</v>
          </cell>
          <cell r="F234">
            <v>3662.5971143174256</v>
          </cell>
          <cell r="G234">
            <v>0.22086570477247514</v>
          </cell>
        </row>
        <row r="235">
          <cell r="A235" t="str">
            <v>65.08.22</v>
          </cell>
          <cell r="B235" t="str">
            <v>SUDECAP</v>
          </cell>
          <cell r="C235" t="str">
            <v>RETIRADA DE AMOSTRA INDEFORMADA EM BLOCOS 30X30X30CM (NBR 9604:2016), PROF =  1 A 2 M</v>
          </cell>
          <cell r="D235" t="str">
            <v>UN</v>
          </cell>
          <cell r="E235">
            <v>1500</v>
          </cell>
          <cell r="F235">
            <v>1831.2985571587128</v>
          </cell>
          <cell r="G235">
            <v>0.22086570477247514</v>
          </cell>
        </row>
        <row r="236">
          <cell r="A236" t="str">
            <v>65.08.23</v>
          </cell>
          <cell r="B236" t="str">
            <v>SUDECAP</v>
          </cell>
          <cell r="C236" t="str">
            <v>RETIRADA DE AMOSTRA INDEFORMADA EM BLOCOS 30X30X30CM (NBR 9604:2016), PROF ATÉ 1 M</v>
          </cell>
          <cell r="D236" t="str">
            <v>UN</v>
          </cell>
          <cell r="E236">
            <v>1000</v>
          </cell>
          <cell r="F236">
            <v>1220.8657047724751</v>
          </cell>
          <cell r="G236">
            <v>0.22086570477247514</v>
          </cell>
        </row>
        <row r="237">
          <cell r="A237" t="str">
            <v>67.01.01</v>
          </cell>
          <cell r="B237" t="str">
            <v>SUDECAP</v>
          </cell>
          <cell r="C237" t="str">
            <v>DETERMINAÇÃO DO TEOR DE UMIDADE DE SOLOS EM LABORATORIO (NBR 6457:2016 ANEXO A)</v>
          </cell>
          <cell r="D237" t="str">
            <v>UN</v>
          </cell>
          <cell r="E237">
            <v>30</v>
          </cell>
          <cell r="F237">
            <v>36.625971143174247</v>
          </cell>
          <cell r="G237">
            <v>0.22086570477247491</v>
          </cell>
        </row>
        <row r="238">
          <cell r="A238" t="str">
            <v>67.01.03</v>
          </cell>
          <cell r="B238" t="str">
            <v>SUDECAP</v>
          </cell>
          <cell r="C238" t="str">
            <v>MASSA ESPECÍFICA,  MASSA ESPECÍFICA APARENTE E ABSORÇÃO DE ÁGUA (NBR 6458:2016)</v>
          </cell>
          <cell r="D238" t="str">
            <v>UN</v>
          </cell>
          <cell r="E238">
            <v>120</v>
          </cell>
          <cell r="F238">
            <v>146.50388457269699</v>
          </cell>
          <cell r="G238">
            <v>0.22086570477247491</v>
          </cell>
        </row>
        <row r="239">
          <cell r="A239" t="str">
            <v>67.01.04</v>
          </cell>
          <cell r="B239" t="str">
            <v>SUDECAP</v>
          </cell>
          <cell r="C239" t="str">
            <v>ANÁLISE GRANULOMETRICA DE SOLOS POR PENEIRAMENTO (NBR 7181:2016)</v>
          </cell>
          <cell r="D239" t="str">
            <v>UN</v>
          </cell>
          <cell r="E239">
            <v>100</v>
          </cell>
          <cell r="F239">
            <v>122.08657047724752</v>
          </cell>
          <cell r="G239">
            <v>0.22086570477247514</v>
          </cell>
        </row>
        <row r="240">
          <cell r="A240" t="str">
            <v>67.01.05</v>
          </cell>
          <cell r="B240" t="str">
            <v>SUDECAP</v>
          </cell>
          <cell r="C240" t="str">
            <v>ANÁLISE GRANULOMETRICA DE SOLOS POR PENEIRAMENTO E SEDIMENTAÇÃO (NBR 7181:2016)</v>
          </cell>
          <cell r="D240" t="str">
            <v>UN</v>
          </cell>
          <cell r="E240">
            <v>250</v>
          </cell>
          <cell r="F240">
            <v>305.21642619311876</v>
          </cell>
          <cell r="G240">
            <v>0.22086570477247514</v>
          </cell>
        </row>
        <row r="241">
          <cell r="A241" t="str">
            <v>67.01.06</v>
          </cell>
          <cell r="B241" t="str">
            <v>SUDECAP</v>
          </cell>
          <cell r="C241" t="str">
            <v>DETERMINAÇÃO DO LIMITE DE LIQUIDEZ DE SOLOS (NBR 6459:2017)</v>
          </cell>
          <cell r="D241" t="str">
            <v>UN</v>
          </cell>
          <cell r="E241">
            <v>75</v>
          </cell>
          <cell r="F241">
            <v>91.564927857935629</v>
          </cell>
          <cell r="G241">
            <v>0.22086570477247514</v>
          </cell>
        </row>
        <row r="242">
          <cell r="A242" t="str">
            <v>67.01.07</v>
          </cell>
          <cell r="B242" t="str">
            <v>SUDECAP</v>
          </cell>
          <cell r="C242" t="str">
            <v>DETERMINAÇÃO DO LIMITE DE PLASTICIDADE DE SOLOS (NBR 7180:2016)</v>
          </cell>
          <cell r="D242" t="str">
            <v>UN</v>
          </cell>
          <cell r="E242">
            <v>75</v>
          </cell>
          <cell r="F242">
            <v>91.564927857935629</v>
          </cell>
          <cell r="G242">
            <v>0.22086570477247514</v>
          </cell>
        </row>
        <row r="243">
          <cell r="A243" t="str">
            <v>67.01.08</v>
          </cell>
          <cell r="B243" t="str">
            <v>SUDECAP</v>
          </cell>
          <cell r="C243" t="str">
            <v>DETERMINAÇÃO DOS FATORES DE CONTRAÇÃO DE SOLOS (DNER-ME 087/94)</v>
          </cell>
          <cell r="D243" t="str">
            <v>UN</v>
          </cell>
          <cell r="E243">
            <v>250</v>
          </cell>
          <cell r="F243">
            <v>305.21642619311876</v>
          </cell>
          <cell r="G243">
            <v>0.22086570477247514</v>
          </cell>
        </row>
        <row r="244">
          <cell r="A244" t="str">
            <v>67.01.09</v>
          </cell>
          <cell r="B244" t="str">
            <v>SUDECAP</v>
          </cell>
          <cell r="C244" t="str">
            <v>COMPACTAÇÃO DO SOLO ENERGIA PROCTOR NORMAL (NBR 7182:2020) COM 05 CORPOS DE PROVA</v>
          </cell>
          <cell r="D244" t="str">
            <v>UN</v>
          </cell>
          <cell r="E244">
            <v>100</v>
          </cell>
          <cell r="F244">
            <v>122.08657047724752</v>
          </cell>
          <cell r="G244">
            <v>0.22086570477247514</v>
          </cell>
        </row>
        <row r="245">
          <cell r="A245" t="str">
            <v>67.01.10</v>
          </cell>
          <cell r="B245" t="str">
            <v>SUDECAP</v>
          </cell>
          <cell r="C245" t="str">
            <v>COMPACTAÇÃO DO SOLO ENERGIA PROCTOR INTERMEDIÁRIO (NBR 7182:2020) COM 05 CORPOS DE PROVA</v>
          </cell>
          <cell r="D245" t="str">
            <v>UN</v>
          </cell>
          <cell r="E245">
            <v>110</v>
          </cell>
          <cell r="F245">
            <v>134.29522752497226</v>
          </cell>
          <cell r="G245">
            <v>0.22086570477247514</v>
          </cell>
        </row>
        <row r="246">
          <cell r="A246" t="str">
            <v>67.01.11</v>
          </cell>
          <cell r="B246" t="str">
            <v>SUDECAP</v>
          </cell>
          <cell r="C246" t="str">
            <v>COMPACTAÇÃO DO SOLO ENERGIA PROCTOR MODIFICADO (NBR 7182:2020) COM 05 CORPOS DE PROVA</v>
          </cell>
          <cell r="D246" t="str">
            <v>UN</v>
          </cell>
          <cell r="E246">
            <v>120</v>
          </cell>
          <cell r="F246">
            <v>146.50388457269699</v>
          </cell>
          <cell r="G246">
            <v>0.22086570477247491</v>
          </cell>
        </row>
        <row r="247">
          <cell r="A247" t="str">
            <v>67.01.12</v>
          </cell>
          <cell r="B247" t="str">
            <v>SUDECAP</v>
          </cell>
          <cell r="C247" t="str">
            <v>ÍNDICE DE SUPORTE CALIFÓRNIA DE SOLOS (ISC/CBR) C/1 CP (DNIT 172/016-ME / NBR 9895:2017)</v>
          </cell>
          <cell r="D247" t="str">
            <v>UN</v>
          </cell>
          <cell r="E247">
            <v>50</v>
          </cell>
          <cell r="F247">
            <v>61.04328523862376</v>
          </cell>
          <cell r="G247">
            <v>0.22086570477247514</v>
          </cell>
        </row>
        <row r="248">
          <cell r="A248" t="str">
            <v>67.01.13</v>
          </cell>
          <cell r="B248" t="str">
            <v>SUDECAP</v>
          </cell>
          <cell r="C248" t="str">
            <v>ÍNDICE DE SUPORTE CALIFÓRNIA DE SOLOS (ISC/CBR) C/3 CP (DNIT 172/016-ME / NBR 9895:2017)</v>
          </cell>
          <cell r="D248" t="str">
            <v>UN</v>
          </cell>
          <cell r="E248">
            <v>120</v>
          </cell>
          <cell r="F248">
            <v>146.50388457269699</v>
          </cell>
          <cell r="G248">
            <v>0.22086570477247491</v>
          </cell>
        </row>
        <row r="249">
          <cell r="A249" t="str">
            <v>67.01.14</v>
          </cell>
          <cell r="B249" t="str">
            <v>SUDECAP</v>
          </cell>
          <cell r="C249" t="str">
            <v>ÍNDICE DE SUPORTE CALIFÓRNIA DE SOLOS (ISC/CBR) C/5 CP (DNIT 172/016-ME / NBR 9895:2017)</v>
          </cell>
          <cell r="D249" t="str">
            <v>UN</v>
          </cell>
          <cell r="E249">
            <v>150</v>
          </cell>
          <cell r="F249">
            <v>183.12985571587126</v>
          </cell>
          <cell r="G249">
            <v>0.22086570477247514</v>
          </cell>
        </row>
        <row r="250">
          <cell r="A250" t="str">
            <v>67.01.15</v>
          </cell>
          <cell r="B250" t="str">
            <v>SUDECAP</v>
          </cell>
          <cell r="C250" t="str">
            <v>DETERMINAÇÃO DO EQUIVALENTE DE AREIA EM SOLO (DNER-ME 054/97 / NBR 12052:92)</v>
          </cell>
          <cell r="D250" t="str">
            <v>UN</v>
          </cell>
          <cell r="E250">
            <v>120</v>
          </cell>
          <cell r="F250">
            <v>146.50388457269699</v>
          </cell>
          <cell r="G250">
            <v>0.22086570477247491</v>
          </cell>
        </row>
        <row r="251">
          <cell r="A251" t="str">
            <v>67.01.17</v>
          </cell>
          <cell r="B251" t="str">
            <v>SUDECAP</v>
          </cell>
          <cell r="C251" t="str">
            <v>DETERMINAÇÃO COLORIMÉTRICA DE IMPUREZAS ORGÂNICAS EM SOLOS (NBR NM 49:2001)</v>
          </cell>
          <cell r="D251" t="str">
            <v>UN</v>
          </cell>
          <cell r="E251">
            <v>126</v>
          </cell>
          <cell r="F251">
            <v>153.82907880133189</v>
          </cell>
          <cell r="G251">
            <v>0.22086570477247536</v>
          </cell>
        </row>
        <row r="252">
          <cell r="A252" t="str">
            <v>67.01.18</v>
          </cell>
          <cell r="B252" t="str">
            <v>SUDECAP</v>
          </cell>
          <cell r="C252" t="str">
            <v>ENSAIO DE ADENSAMENTO DE SOLOS (DNER-IE 005/94 - NBR 16853:2020)</v>
          </cell>
          <cell r="D252" t="str">
            <v>UN</v>
          </cell>
          <cell r="E252">
            <v>440</v>
          </cell>
          <cell r="F252">
            <v>537.18091009988905</v>
          </cell>
          <cell r="G252">
            <v>0.22086570477247514</v>
          </cell>
        </row>
        <row r="253">
          <cell r="A253" t="str">
            <v>67.01.20</v>
          </cell>
          <cell r="B253" t="str">
            <v>SUDECAP</v>
          </cell>
          <cell r="C253" t="str">
            <v>COEFICIENTE DE PERMEABILIDADE DE SOLOS ARGILOSOS À CARGA VARIÁVEL (NBR 14545:2021)</v>
          </cell>
          <cell r="D253" t="str">
            <v>UN</v>
          </cell>
          <cell r="E253">
            <v>500</v>
          </cell>
          <cell r="F253">
            <v>610.43285238623753</v>
          </cell>
          <cell r="G253">
            <v>0.22086570477247514</v>
          </cell>
        </row>
        <row r="254">
          <cell r="A254" t="str">
            <v>67.01.21</v>
          </cell>
          <cell r="B254" t="str">
            <v>SUDECAP</v>
          </cell>
          <cell r="C254" t="str">
            <v>COEFICIENTE DE PERMEABILIDADE DE SOLOS GRANULARES À CARGA CONSTANTE (NBR 13292:2021)</v>
          </cell>
          <cell r="D254" t="str">
            <v>UN</v>
          </cell>
          <cell r="E254">
            <v>500</v>
          </cell>
          <cell r="F254">
            <v>610.43285238623753</v>
          </cell>
          <cell r="G254">
            <v>0.22086570477247514</v>
          </cell>
        </row>
        <row r="255">
          <cell r="A255" t="str">
            <v>67.01.22</v>
          </cell>
          <cell r="B255" t="str">
            <v>SUDECAP</v>
          </cell>
          <cell r="C255" t="str">
            <v>RESISTÊNCIA À COMPRESSÃO NÃO CONFINADA - SOLOS COESIVOS (NBR 12770:1992)</v>
          </cell>
          <cell r="D255" t="str">
            <v>UN</v>
          </cell>
          <cell r="E255">
            <v>400</v>
          </cell>
          <cell r="F255">
            <v>488.34628190899008</v>
          </cell>
          <cell r="G255">
            <v>0.22086570477247514</v>
          </cell>
        </row>
        <row r="256">
          <cell r="A256" t="str">
            <v>67.01.23</v>
          </cell>
          <cell r="B256" t="str">
            <v>SUDECAP</v>
          </cell>
          <cell r="C256" t="str">
            <v>COMPRESSAO TRIAXIAL RAPIDO NÃO ADENSADO E NÃO DRENADO (Q/UU) MÍNIMO 3 CORPOS DE PROVA</v>
          </cell>
          <cell r="D256" t="str">
            <v>UN</v>
          </cell>
          <cell r="E256">
            <v>2604</v>
          </cell>
          <cell r="F256">
            <v>3179.1342952275249</v>
          </cell>
          <cell r="G256">
            <v>0.22086570477247491</v>
          </cell>
        </row>
        <row r="257">
          <cell r="A257" t="str">
            <v>67.01.24</v>
          </cell>
          <cell r="B257" t="str">
            <v>SUDECAP</v>
          </cell>
          <cell r="C257" t="str">
            <v>COMPRESSAO TRIAXIAL RAPIDO NÃO ADENSADO E NÃO DRENADO (Q/UU) C/MEDIDAS DE PRESSAO NEUTRA MÍNIMO 3 CORPOS DE PROVA</v>
          </cell>
          <cell r="D257" t="str">
            <v>UN</v>
          </cell>
          <cell r="E257">
            <v>1089</v>
          </cell>
          <cell r="F257">
            <v>1329.5227524972254</v>
          </cell>
          <cell r="G257">
            <v>0.22086570477247514</v>
          </cell>
        </row>
        <row r="258">
          <cell r="A258" t="str">
            <v>67.01.25</v>
          </cell>
          <cell r="B258" t="str">
            <v>SUDECAP</v>
          </cell>
          <cell r="C258" t="str">
            <v>COMPRESSAO TRIAXIAL RAPIDO PRE-ADENSADO E NÃO DRENADO (R/CIU) MÍNIMO 3 CORPOS DE PROVA</v>
          </cell>
          <cell r="D258" t="str">
            <v>UN</v>
          </cell>
          <cell r="E258">
            <v>3000</v>
          </cell>
          <cell r="F258">
            <v>3662.5971143174256</v>
          </cell>
          <cell r="G258">
            <v>0.22086570477247514</v>
          </cell>
        </row>
        <row r="259">
          <cell r="A259" t="str">
            <v>67.01.26</v>
          </cell>
          <cell r="B259" t="str">
            <v>SUDECAP</v>
          </cell>
          <cell r="C259" t="str">
            <v>COMPRESSAO TRIAXIAL RAPIDO PRE-ADENSADO (R/CIU) C/MEDIDAS DE PRESSÃO NEUTRA MÍNIMO 3 CORPOS DE PROVA</v>
          </cell>
          <cell r="D259" t="str">
            <v>UN</v>
          </cell>
          <cell r="E259">
            <v>3000</v>
          </cell>
          <cell r="F259">
            <v>3662.5971143174256</v>
          </cell>
          <cell r="G259">
            <v>0.22086570477247514</v>
          </cell>
        </row>
        <row r="260">
          <cell r="A260" t="str">
            <v>67.01.27</v>
          </cell>
          <cell r="B260" t="str">
            <v>SUDECAP</v>
          </cell>
          <cell r="C260" t="str">
            <v>COMPRESSAO TRIAXIAL RAPIDO PRE-ADENSADO SATURADO (R-SAT/CIU-SAT) MÍNIMO 3 CORPOS DE PROVA</v>
          </cell>
          <cell r="D260" t="str">
            <v>UN</v>
          </cell>
          <cell r="E260">
            <v>3000</v>
          </cell>
          <cell r="F260">
            <v>3662.5971143174256</v>
          </cell>
          <cell r="G260">
            <v>0.22086570477247514</v>
          </cell>
        </row>
        <row r="261">
          <cell r="A261" t="str">
            <v>67.01.28</v>
          </cell>
          <cell r="B261" t="str">
            <v>SUDECAP</v>
          </cell>
          <cell r="C261" t="str">
            <v>COMPRESSAO TRIAXIAL RAPIDO PRE-ADENSADO SATURADO (R-SAT/CIU-SAT) C/MEDIDAS PRESSÃO NEUTRA MÍNIMO 3 CORPOS DE PROVA</v>
          </cell>
          <cell r="D261" t="str">
            <v>UN</v>
          </cell>
          <cell r="E261">
            <v>3000</v>
          </cell>
          <cell r="F261">
            <v>3662.5971143174256</v>
          </cell>
          <cell r="G261">
            <v>0.22086570477247514</v>
          </cell>
        </row>
        <row r="262">
          <cell r="A262" t="str">
            <v>67.01.30</v>
          </cell>
          <cell r="B262" t="str">
            <v>SUDECAP</v>
          </cell>
          <cell r="C262" t="str">
            <v>COMPRESSAO TRIAXIAL LENTO SATURADO (CD) MÍNIMO 3 CORPOS DE PROVA</v>
          </cell>
          <cell r="D262" t="str">
            <v>UN</v>
          </cell>
          <cell r="E262">
            <v>3000</v>
          </cell>
          <cell r="F262">
            <v>3662.5971143174256</v>
          </cell>
          <cell r="G262">
            <v>0.22086570477247514</v>
          </cell>
        </row>
        <row r="263">
          <cell r="A263" t="str">
            <v>67.01.31</v>
          </cell>
          <cell r="B263" t="str">
            <v>SUDECAP</v>
          </cell>
          <cell r="C263" t="str">
            <v>ENSAIO DE CISALHAMENTO DIRETO RAPIDO EM SOLOS (NBR ISO 12957-1:2013) MÍNIMO 3 CORPOS DE PROVA</v>
          </cell>
          <cell r="D263" t="str">
            <v>UN</v>
          </cell>
          <cell r="E263">
            <v>500</v>
          </cell>
          <cell r="F263">
            <v>610.43285238623753</v>
          </cell>
          <cell r="G263">
            <v>0.22086570477247514</v>
          </cell>
        </row>
        <row r="264">
          <cell r="A264" t="str">
            <v>67.01.32</v>
          </cell>
          <cell r="B264" t="str">
            <v>SUDECAP</v>
          </cell>
          <cell r="C264" t="str">
            <v>ENSAIO DE SOLO - CISALHAMENTO DIRETO RAPIDO SATURADO MÍNIMO 3 CORPOS DE PROVA</v>
          </cell>
          <cell r="D264" t="str">
            <v>UN</v>
          </cell>
          <cell r="E264">
            <v>500</v>
          </cell>
          <cell r="F264">
            <v>610.43285238623753</v>
          </cell>
          <cell r="G264">
            <v>0.22086570477247514</v>
          </cell>
        </row>
        <row r="265">
          <cell r="A265" t="str">
            <v>67.01.33</v>
          </cell>
          <cell r="B265" t="str">
            <v>SUDECAP</v>
          </cell>
          <cell r="C265" t="str">
            <v>ENSAIO DE SOLO - CISALHAMENTO DIRETO RAPIDO PRE-ADENSADO MÍNIMO 3 CORPOS DE PROVA</v>
          </cell>
          <cell r="D265" t="str">
            <v>UN</v>
          </cell>
          <cell r="E265">
            <v>500</v>
          </cell>
          <cell r="F265">
            <v>610.43285238623753</v>
          </cell>
          <cell r="G265">
            <v>0.22086570477247514</v>
          </cell>
        </row>
        <row r="266">
          <cell r="A266" t="str">
            <v>67.01.34</v>
          </cell>
          <cell r="B266" t="str">
            <v>SUDECAP</v>
          </cell>
          <cell r="C266" t="str">
            <v>ENSAIOD E SOLO - CISALHAMENTO DIRETO RAPIDO SATURADO PRE-ADENSADO MÍNIMO 3 CORPOS DE PROVA</v>
          </cell>
          <cell r="D266" t="str">
            <v>UN</v>
          </cell>
          <cell r="E266">
            <v>500</v>
          </cell>
          <cell r="F266">
            <v>610.43285238623753</v>
          </cell>
          <cell r="G266">
            <v>0.22086570477247514</v>
          </cell>
        </row>
        <row r="267">
          <cell r="A267" t="str">
            <v>67.01.35</v>
          </cell>
          <cell r="B267" t="str">
            <v>SUDECAP</v>
          </cell>
          <cell r="C267" t="str">
            <v>ENSAIO DE SOLO - CISALHAMENTO DIRETO LENTO MÍNIMO 3 CORPOS DE PROVA</v>
          </cell>
          <cell r="D267" t="str">
            <v>UN</v>
          </cell>
          <cell r="E267">
            <v>600</v>
          </cell>
          <cell r="F267">
            <v>732.51942286348503</v>
          </cell>
          <cell r="G267">
            <v>0.22086570477247514</v>
          </cell>
        </row>
        <row r="268">
          <cell r="A268" t="str">
            <v>67.01.36</v>
          </cell>
          <cell r="B268" t="str">
            <v>SUDECAP</v>
          </cell>
          <cell r="C268" t="str">
            <v>ENSAIO DE SOLO - CISALHAMENTO DIRETO LENTO SATURADO MÍNIMO 3 CORPOS DE PROVA</v>
          </cell>
          <cell r="D268" t="str">
            <v>UN</v>
          </cell>
          <cell r="E268">
            <v>600</v>
          </cell>
          <cell r="F268">
            <v>732.51942286348503</v>
          </cell>
          <cell r="G268">
            <v>0.22086570477247514</v>
          </cell>
        </row>
        <row r="269">
          <cell r="A269" t="str">
            <v>67.02.01</v>
          </cell>
          <cell r="B269" t="str">
            <v>SUDECAP</v>
          </cell>
          <cell r="C269" t="str">
            <v>DETERMINAÇÃO DA COMPOSIÇÃO GRANULOMÉTRICA - AGREGADOS (NBR NM 248:2003)</v>
          </cell>
          <cell r="D269" t="str">
            <v>UN</v>
          </cell>
          <cell r="E269">
            <v>126.5</v>
          </cell>
          <cell r="F269">
            <v>154.43951165371809</v>
          </cell>
          <cell r="G269">
            <v>0.22086570477247491</v>
          </cell>
        </row>
        <row r="270">
          <cell r="A270" t="str">
            <v>67.02.02</v>
          </cell>
          <cell r="B270" t="str">
            <v>SUDECAP</v>
          </cell>
          <cell r="C270" t="str">
            <v>DETERMINAÇÃO DO TEOR DE ARGILA EM TORRÕES - AGREGADOS (NBR 7218:2010)</v>
          </cell>
          <cell r="D270" t="str">
            <v>UN</v>
          </cell>
          <cell r="E270">
            <v>118</v>
          </cell>
          <cell r="F270">
            <v>144.06215316315206</v>
          </cell>
          <cell r="G270">
            <v>0.22086570477247514</v>
          </cell>
        </row>
        <row r="271">
          <cell r="A271" t="str">
            <v>67.02.03</v>
          </cell>
          <cell r="B271" t="str">
            <v>SUDECAP</v>
          </cell>
          <cell r="C271" t="str">
            <v>DETERMINAÇÃO DO MATERIAL FINO QUE PASSA PELA PENEIRA 75 µm POR LAVAGEM (NBR 16973:2021)</v>
          </cell>
          <cell r="D271" t="str">
            <v>UN</v>
          </cell>
          <cell r="E271">
            <v>118</v>
          </cell>
          <cell r="F271">
            <v>144.06215316315206</v>
          </cell>
          <cell r="G271">
            <v>0.22086570477247514</v>
          </cell>
        </row>
        <row r="272">
          <cell r="A272" t="str">
            <v>67.02.04</v>
          </cell>
          <cell r="B272" t="str">
            <v>SUDECAP</v>
          </cell>
          <cell r="C272" t="str">
            <v>DETERMINAÇÃO COLORIMÉTRICA DE IMPUREZAS ORGÂNICAS EM AGREGADO MIÚDO (NBR NM 49:2001)</v>
          </cell>
          <cell r="D272" t="str">
            <v>UN</v>
          </cell>
          <cell r="E272">
            <v>118</v>
          </cell>
          <cell r="F272">
            <v>144.06215316315206</v>
          </cell>
          <cell r="G272">
            <v>0.22086570477247514</v>
          </cell>
        </row>
        <row r="273">
          <cell r="A273" t="str">
            <v>67.02.05</v>
          </cell>
          <cell r="B273" t="str">
            <v>SUDECAP</v>
          </cell>
          <cell r="C273" t="str">
            <v>DETERMINAÇÃO DA MASSA UNITÁRIA E DO VOLUME DE VAZIOS - AGREGADOS (NBR 16972:2021)</v>
          </cell>
          <cell r="D273" t="str">
            <v>UN</v>
          </cell>
          <cell r="E273">
            <v>107.53</v>
          </cell>
          <cell r="F273">
            <v>131.27968923418425</v>
          </cell>
          <cell r="G273">
            <v>0.22086570477247514</v>
          </cell>
        </row>
        <row r="274">
          <cell r="A274" t="str">
            <v>67.02.06</v>
          </cell>
          <cell r="B274" t="str">
            <v>SUDECAP</v>
          </cell>
          <cell r="C274" t="str">
            <v>DETERMINAÇÃO MASSA ESPECÍFICA AGREGADOS MIUDOS FRASCO CHAPMAN (NBR 9775:2011)</v>
          </cell>
          <cell r="D274" t="str">
            <v>UN</v>
          </cell>
          <cell r="E274">
            <v>152</v>
          </cell>
          <cell r="F274">
            <v>185.57158712541622</v>
          </cell>
          <cell r="G274">
            <v>0.22086570477247514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73DC-175E-4944-A1E9-DC24C0C54342}">
  <dimension ref="A1:E30"/>
  <sheetViews>
    <sheetView workbookViewId="0">
      <selection activeCell="F10" sqref="F10"/>
    </sheetView>
  </sheetViews>
  <sheetFormatPr defaultColWidth="9.1328125" defaultRowHeight="14.25" x14ac:dyDescent="0.45"/>
  <cols>
    <col min="1" max="1" width="49.3984375" style="25" customWidth="1"/>
    <col min="2" max="2" width="21.59765625" style="27" bestFit="1" customWidth="1"/>
    <col min="3" max="3" width="9.1328125" style="28"/>
    <col min="4" max="4" width="21.59765625" style="27" bestFit="1" customWidth="1"/>
    <col min="5" max="5" width="9.06640625" customWidth="1"/>
    <col min="6" max="16384" width="9.1328125" style="25"/>
  </cols>
  <sheetData>
    <row r="1" spans="1:4" x14ac:dyDescent="0.45">
      <c r="A1" s="42" t="s">
        <v>299</v>
      </c>
      <c r="B1" s="29">
        <v>2025</v>
      </c>
      <c r="C1" s="30" t="s">
        <v>324</v>
      </c>
      <c r="D1" s="37">
        <v>2026</v>
      </c>
    </row>
    <row r="2" spans="1:4" x14ac:dyDescent="0.45">
      <c r="A2" s="43" t="s">
        <v>300</v>
      </c>
      <c r="B2" s="31">
        <v>40055300</v>
      </c>
      <c r="C2" s="32">
        <f t="shared" ref="C2:C28" si="0">ROUND(B2/$B$29,4)</f>
        <v>8.6999999999999994E-3</v>
      </c>
      <c r="D2" s="38" t="s">
        <v>258</v>
      </c>
    </row>
    <row r="3" spans="1:4" x14ac:dyDescent="0.45">
      <c r="A3" s="43" t="s">
        <v>301</v>
      </c>
      <c r="B3" s="33">
        <v>600000000</v>
      </c>
      <c r="C3" s="32">
        <f t="shared" si="0"/>
        <v>0.13070000000000001</v>
      </c>
      <c r="D3" s="39" t="s">
        <v>258</v>
      </c>
    </row>
    <row r="4" spans="1:4" x14ac:dyDescent="0.45">
      <c r="A4" s="43" t="s">
        <v>302</v>
      </c>
      <c r="B4" s="31">
        <v>201744310</v>
      </c>
      <c r="C4" s="32">
        <v>4.3799999999999999E-2</v>
      </c>
      <c r="D4" s="38" t="s">
        <v>258</v>
      </c>
    </row>
    <row r="5" spans="1:4" x14ac:dyDescent="0.45">
      <c r="A5" s="44" t="s">
        <v>303</v>
      </c>
      <c r="B5" s="31">
        <v>56300000</v>
      </c>
      <c r="C5" s="32">
        <f t="shared" si="0"/>
        <v>1.23E-2</v>
      </c>
      <c r="D5" s="38" t="s">
        <v>258</v>
      </c>
    </row>
    <row r="6" spans="1:4" x14ac:dyDescent="0.45">
      <c r="A6" s="44" t="s">
        <v>304</v>
      </c>
      <c r="B6" s="31">
        <v>56470296</v>
      </c>
      <c r="C6" s="32">
        <f t="shared" si="0"/>
        <v>1.23E-2</v>
      </c>
      <c r="D6" s="38" t="s">
        <v>258</v>
      </c>
    </row>
    <row r="7" spans="1:4" x14ac:dyDescent="0.45">
      <c r="A7" s="44" t="s">
        <v>326</v>
      </c>
      <c r="B7" s="31">
        <v>185500000</v>
      </c>
      <c r="C7" s="32">
        <f t="shared" si="0"/>
        <v>4.0399999999999998E-2</v>
      </c>
      <c r="D7" s="38">
        <v>209800000</v>
      </c>
    </row>
    <row r="8" spans="1:4" x14ac:dyDescent="0.45">
      <c r="A8" s="44" t="s">
        <v>305</v>
      </c>
      <c r="B8" s="31">
        <v>161000000</v>
      </c>
      <c r="C8" s="32">
        <f t="shared" si="0"/>
        <v>3.5099999999999999E-2</v>
      </c>
      <c r="D8" s="38">
        <v>182000000</v>
      </c>
    </row>
    <row r="9" spans="1:4" x14ac:dyDescent="0.45">
      <c r="A9" s="43" t="s">
        <v>306</v>
      </c>
      <c r="B9" s="31">
        <v>43005813.689999998</v>
      </c>
      <c r="C9" s="32">
        <f t="shared" si="0"/>
        <v>9.4000000000000004E-3</v>
      </c>
      <c r="D9" s="38">
        <v>44850000</v>
      </c>
    </row>
    <row r="10" spans="1:4" x14ac:dyDescent="0.45">
      <c r="A10" s="44" t="s">
        <v>307</v>
      </c>
      <c r="B10" s="31">
        <v>58612010.109999999</v>
      </c>
      <c r="C10" s="32">
        <f t="shared" si="0"/>
        <v>1.2800000000000001E-2</v>
      </c>
      <c r="D10" s="38" t="s">
        <v>258</v>
      </c>
    </row>
    <row r="11" spans="1:4" x14ac:dyDescent="0.45">
      <c r="A11" s="43" t="s">
        <v>308</v>
      </c>
      <c r="B11" s="31">
        <v>65000000</v>
      </c>
      <c r="C11" s="32">
        <f t="shared" si="0"/>
        <v>1.4200000000000001E-2</v>
      </c>
      <c r="D11" s="38">
        <v>70000000</v>
      </c>
    </row>
    <row r="12" spans="1:4" x14ac:dyDescent="0.45">
      <c r="A12" s="43" t="s">
        <v>309</v>
      </c>
      <c r="B12" s="31">
        <v>33500000</v>
      </c>
      <c r="C12" s="32">
        <f t="shared" si="0"/>
        <v>7.3000000000000001E-3</v>
      </c>
      <c r="D12" s="38">
        <v>35000000</v>
      </c>
    </row>
    <row r="13" spans="1:4" x14ac:dyDescent="0.45">
      <c r="A13" s="44" t="s">
        <v>310</v>
      </c>
      <c r="B13" s="31">
        <v>54031395</v>
      </c>
      <c r="C13" s="32">
        <f t="shared" si="0"/>
        <v>1.18E-2</v>
      </c>
      <c r="D13" s="38">
        <v>64090000</v>
      </c>
    </row>
    <row r="14" spans="1:4" x14ac:dyDescent="0.45">
      <c r="A14" s="44" t="s">
        <v>323</v>
      </c>
      <c r="B14" s="31">
        <v>655728000</v>
      </c>
      <c r="C14" s="32">
        <f t="shared" si="0"/>
        <v>0.14280000000000001</v>
      </c>
      <c r="D14" s="38">
        <v>778236929</v>
      </c>
    </row>
    <row r="15" spans="1:4" x14ac:dyDescent="0.45">
      <c r="A15" s="44" t="s">
        <v>311</v>
      </c>
      <c r="B15" s="31">
        <v>42519828</v>
      </c>
      <c r="C15" s="32">
        <f t="shared" si="0"/>
        <v>9.2999999999999992E-3</v>
      </c>
      <c r="D15" s="38">
        <v>43795422.840000004</v>
      </c>
    </row>
    <row r="16" spans="1:4" x14ac:dyDescent="0.45">
      <c r="A16" s="44" t="s">
        <v>312</v>
      </c>
      <c r="B16" s="31">
        <v>48776953</v>
      </c>
      <c r="C16" s="32">
        <f t="shared" si="0"/>
        <v>1.06E-2</v>
      </c>
      <c r="D16" s="38" t="s">
        <v>258</v>
      </c>
    </row>
    <row r="17" spans="1:4" x14ac:dyDescent="0.45">
      <c r="A17" s="44" t="s">
        <v>313</v>
      </c>
      <c r="B17" s="31">
        <v>166000000</v>
      </c>
      <c r="C17" s="32">
        <f t="shared" si="0"/>
        <v>3.6200000000000003E-2</v>
      </c>
      <c r="D17" s="38">
        <v>200000000</v>
      </c>
    </row>
    <row r="18" spans="1:4" x14ac:dyDescent="0.45">
      <c r="A18" s="44" t="s">
        <v>325</v>
      </c>
      <c r="B18" s="33">
        <v>145000000</v>
      </c>
      <c r="C18" s="32">
        <f t="shared" si="0"/>
        <v>3.1600000000000003E-2</v>
      </c>
      <c r="D18" s="39">
        <v>152800000</v>
      </c>
    </row>
    <row r="19" spans="1:4" x14ac:dyDescent="0.45">
      <c r="A19" s="44" t="s">
        <v>314</v>
      </c>
      <c r="B19" s="31">
        <v>160000000</v>
      </c>
      <c r="C19" s="32">
        <f t="shared" si="0"/>
        <v>3.4799999999999998E-2</v>
      </c>
      <c r="D19" s="38">
        <v>165376500</v>
      </c>
    </row>
    <row r="20" spans="1:4" x14ac:dyDescent="0.45">
      <c r="A20" s="44" t="s">
        <v>315</v>
      </c>
      <c r="B20" s="31">
        <v>98335000</v>
      </c>
      <c r="C20" s="32">
        <f t="shared" si="0"/>
        <v>2.1399999999999999E-2</v>
      </c>
      <c r="D20" s="38" t="s">
        <v>258</v>
      </c>
    </row>
    <row r="21" spans="1:4" x14ac:dyDescent="0.45">
      <c r="A21" s="44" t="s">
        <v>316</v>
      </c>
      <c r="B21" s="31">
        <v>107211320.81999999</v>
      </c>
      <c r="C21" s="32">
        <v>2.3199999999999998E-2</v>
      </c>
      <c r="D21" s="38">
        <v>126876600</v>
      </c>
    </row>
    <row r="22" spans="1:4" x14ac:dyDescent="0.45">
      <c r="A22" s="44" t="s">
        <v>298</v>
      </c>
      <c r="B22" s="31">
        <v>1239222559</v>
      </c>
      <c r="C22" s="32">
        <f t="shared" si="0"/>
        <v>0.26989999999999997</v>
      </c>
      <c r="D22" s="38">
        <v>1405383000</v>
      </c>
    </row>
    <row r="23" spans="1:4" x14ac:dyDescent="0.45">
      <c r="A23" s="44" t="s">
        <v>317</v>
      </c>
      <c r="B23" s="31">
        <v>195270000</v>
      </c>
      <c r="C23" s="32">
        <f t="shared" si="0"/>
        <v>4.2500000000000003E-2</v>
      </c>
      <c r="D23" s="38">
        <v>225915857</v>
      </c>
    </row>
    <row r="24" spans="1:4" x14ac:dyDescent="0.45">
      <c r="A24" s="43" t="s">
        <v>318</v>
      </c>
      <c r="B24" s="33">
        <v>30600000</v>
      </c>
      <c r="C24" s="32">
        <f t="shared" si="0"/>
        <v>6.7000000000000002E-3</v>
      </c>
      <c r="D24" s="39">
        <v>36333307</v>
      </c>
    </row>
    <row r="25" spans="1:4" x14ac:dyDescent="0.45">
      <c r="A25" s="43" t="s">
        <v>319</v>
      </c>
      <c r="B25" s="31">
        <v>43500000</v>
      </c>
      <c r="C25" s="32">
        <f t="shared" si="0"/>
        <v>9.4999999999999998E-3</v>
      </c>
      <c r="D25" s="38">
        <v>54000000</v>
      </c>
    </row>
    <row r="26" spans="1:4" x14ac:dyDescent="0.45">
      <c r="A26" s="43" t="s">
        <v>320</v>
      </c>
      <c r="B26" s="34">
        <v>32000000</v>
      </c>
      <c r="C26" s="32">
        <f t="shared" si="0"/>
        <v>7.0000000000000001E-3</v>
      </c>
      <c r="D26" s="40">
        <v>33000000</v>
      </c>
    </row>
    <row r="27" spans="1:4" x14ac:dyDescent="0.45">
      <c r="A27" s="43" t="s">
        <v>321</v>
      </c>
      <c r="B27" s="31">
        <v>37321171.079999998</v>
      </c>
      <c r="C27" s="32">
        <f t="shared" si="0"/>
        <v>8.0999999999999996E-3</v>
      </c>
      <c r="D27" s="38" t="s">
        <v>258</v>
      </c>
    </row>
    <row r="28" spans="1:4" x14ac:dyDescent="0.45">
      <c r="A28" s="43" t="s">
        <v>322</v>
      </c>
      <c r="B28" s="31">
        <v>35070821.82</v>
      </c>
      <c r="C28" s="32">
        <f t="shared" si="0"/>
        <v>7.6E-3</v>
      </c>
      <c r="D28" s="38">
        <v>39511215.670000002</v>
      </c>
    </row>
    <row r="29" spans="1:4" ht="14.65" thickBot="1" x14ac:dyDescent="0.5">
      <c r="A29" s="45" t="s">
        <v>266</v>
      </c>
      <c r="B29" s="35">
        <f>SUM(B2:B28)</f>
        <v>4591774778.5200005</v>
      </c>
      <c r="C29" s="36">
        <f>SUM(C2:C28)</f>
        <v>1</v>
      </c>
      <c r="D29" s="41"/>
    </row>
    <row r="30" spans="1:4" x14ac:dyDescent="0.45">
      <c r="B30" s="26"/>
      <c r="D30" s="26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B29" formulaRange="1"/>
    <ignoredError sqref="C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DC1-6F55-43D0-BAAC-92C06D5DF858}">
  <sheetPr codeName="Planilha10"/>
  <dimension ref="B1:Q39"/>
  <sheetViews>
    <sheetView showGridLines="0" tabSelected="1" zoomScale="25" zoomScaleNormal="25" workbookViewId="0">
      <selection activeCell="X23" sqref="X23"/>
    </sheetView>
  </sheetViews>
  <sheetFormatPr defaultColWidth="9.1328125" defaultRowHeight="13.5" x14ac:dyDescent="0.35"/>
  <cols>
    <col min="1" max="1" width="1.265625" style="93" customWidth="1"/>
    <col min="2" max="2" width="70.73046875" style="93" customWidth="1"/>
    <col min="3" max="3" width="28.73046875" style="93" customWidth="1"/>
    <col min="4" max="4" width="12.73046875" style="93" customWidth="1"/>
    <col min="5" max="5" width="10.59765625" style="93" customWidth="1"/>
    <col min="6" max="8" width="14.73046875" style="93" customWidth="1"/>
    <col min="9" max="9" width="11.73046875" style="93" customWidth="1"/>
    <col min="10" max="10" width="24.73046875" style="93" customWidth="1"/>
    <col min="11" max="11" width="10.86328125" style="93" customWidth="1"/>
    <col min="12" max="12" width="0.86328125" style="93" customWidth="1"/>
    <col min="13" max="15" width="9.1328125" style="93"/>
    <col min="16" max="16" width="13.265625" style="93" bestFit="1" customWidth="1"/>
    <col min="17" max="16384" width="9.1328125" style="93"/>
  </cols>
  <sheetData>
    <row r="1" spans="2:17" s="93" customFormat="1" ht="13.9" thickBot="1" x14ac:dyDescent="0.4"/>
    <row r="2" spans="2:17" s="93" customFormat="1" ht="21" thickBot="1" x14ac:dyDescent="0.4">
      <c r="B2" s="95" t="s">
        <v>234</v>
      </c>
      <c r="C2" s="96"/>
      <c r="D2" s="96"/>
      <c r="E2" s="96"/>
      <c r="F2" s="96"/>
      <c r="G2" s="96"/>
      <c r="H2" s="96"/>
      <c r="I2" s="96"/>
      <c r="J2" s="97"/>
    </row>
    <row r="3" spans="2:17" s="93" customFormat="1" ht="15" customHeight="1" thickBot="1" x14ac:dyDescent="0.4">
      <c r="B3" s="53" t="s">
        <v>7</v>
      </c>
      <c r="C3" s="54" t="s">
        <v>0</v>
      </c>
      <c r="D3" s="54" t="s">
        <v>1</v>
      </c>
      <c r="E3" s="54" t="s">
        <v>4</v>
      </c>
      <c r="F3" s="54" t="s">
        <v>3</v>
      </c>
      <c r="G3" s="55" t="s">
        <v>263</v>
      </c>
      <c r="H3" s="55" t="s">
        <v>283</v>
      </c>
      <c r="I3" s="55" t="s">
        <v>264</v>
      </c>
      <c r="J3" s="56" t="s">
        <v>285</v>
      </c>
      <c r="M3" s="179" t="s">
        <v>265</v>
      </c>
      <c r="N3" s="180">
        <f>PROFISSIONAIS!N3</f>
        <v>0.29580000000000001</v>
      </c>
      <c r="P3" s="179" t="s">
        <v>284</v>
      </c>
      <c r="Q3" s="180">
        <f>PROFISSIONAIS!Q3</f>
        <v>0.2</v>
      </c>
    </row>
    <row r="4" spans="2:17" s="93" customFormat="1" ht="15" customHeight="1" thickBot="1" x14ac:dyDescent="0.4">
      <c r="B4" s="57"/>
      <c r="C4" s="98"/>
      <c r="D4" s="98"/>
      <c r="E4" s="98"/>
      <c r="F4" s="98"/>
      <c r="G4" s="99"/>
      <c r="H4" s="99"/>
      <c r="I4" s="99"/>
      <c r="J4" s="60"/>
      <c r="M4" s="181"/>
      <c r="N4" s="182">
        <f>N3+1</f>
        <v>1.2958000000000001</v>
      </c>
      <c r="Q4" s="182">
        <f>1-Q3</f>
        <v>0.8</v>
      </c>
    </row>
    <row r="5" spans="2:17" s="93" customFormat="1" ht="15.4" thickBot="1" x14ac:dyDescent="0.4">
      <c r="B5" s="61" t="s">
        <v>235</v>
      </c>
      <c r="C5" s="62"/>
      <c r="D5" s="62"/>
      <c r="E5" s="62"/>
      <c r="F5" s="62"/>
      <c r="G5" s="62"/>
      <c r="H5" s="62"/>
      <c r="I5" s="62"/>
      <c r="J5" s="63"/>
    </row>
    <row r="6" spans="2:17" s="93" customFormat="1" ht="27.75" x14ac:dyDescent="0.35">
      <c r="B6" s="134" t="s">
        <v>104</v>
      </c>
      <c r="C6" s="135" t="s">
        <v>327</v>
      </c>
      <c r="D6" s="159" t="s">
        <v>22</v>
      </c>
      <c r="E6" s="155" t="s">
        <v>5</v>
      </c>
      <c r="F6" s="160">
        <v>5.29</v>
      </c>
      <c r="G6" s="160">
        <f>ROUND(F6*$N$4,2)</f>
        <v>6.85</v>
      </c>
      <c r="H6" s="160">
        <f>ROUND(G6*$Q$4,2)</f>
        <v>5.48</v>
      </c>
      <c r="I6" s="161">
        <v>36000</v>
      </c>
      <c r="J6" s="162">
        <f>H6*I6</f>
        <v>197280.00000000003</v>
      </c>
      <c r="K6" s="183"/>
    </row>
    <row r="7" spans="2:17" s="93" customFormat="1" ht="27.75" x14ac:dyDescent="0.35">
      <c r="B7" s="116" t="s">
        <v>105</v>
      </c>
      <c r="C7" s="72" t="s">
        <v>327</v>
      </c>
      <c r="D7" s="164" t="s">
        <v>23</v>
      </c>
      <c r="E7" s="74" t="s">
        <v>5</v>
      </c>
      <c r="F7" s="75">
        <v>4.5999999999999996</v>
      </c>
      <c r="G7" s="75">
        <f>ROUND(F7*$N$4,2)</f>
        <v>5.96</v>
      </c>
      <c r="H7" s="75">
        <f t="shared" ref="H7:H28" si="0">ROUND(G7*$Q$4,2)</f>
        <v>4.7699999999999996</v>
      </c>
      <c r="I7" s="118">
        <v>24000</v>
      </c>
      <c r="J7" s="79">
        <f t="shared" ref="J7:J28" si="1">H7*I7</f>
        <v>114479.99999999999</v>
      </c>
      <c r="K7" s="183"/>
    </row>
    <row r="8" spans="2:17" s="93" customFormat="1" ht="27.75" x14ac:dyDescent="0.35">
      <c r="B8" s="116" t="s">
        <v>106</v>
      </c>
      <c r="C8" s="72" t="s">
        <v>327</v>
      </c>
      <c r="D8" s="164" t="s">
        <v>24</v>
      </c>
      <c r="E8" s="74" t="s">
        <v>5</v>
      </c>
      <c r="F8" s="75">
        <v>3.98</v>
      </c>
      <c r="G8" s="75">
        <f t="shared" ref="G8:G12" si="2">ROUND(F8*$N$4,2)</f>
        <v>5.16</v>
      </c>
      <c r="H8" s="75">
        <f t="shared" si="0"/>
        <v>4.13</v>
      </c>
      <c r="I8" s="118">
        <v>24000</v>
      </c>
      <c r="J8" s="79">
        <f t="shared" si="1"/>
        <v>99120</v>
      </c>
      <c r="K8" s="183"/>
    </row>
    <row r="9" spans="2:17" s="93" customFormat="1" ht="27.75" x14ac:dyDescent="0.35">
      <c r="B9" s="116" t="s">
        <v>107</v>
      </c>
      <c r="C9" s="72" t="s">
        <v>327</v>
      </c>
      <c r="D9" s="164" t="s">
        <v>25</v>
      </c>
      <c r="E9" s="74" t="s">
        <v>5</v>
      </c>
      <c r="F9" s="75">
        <v>3.29</v>
      </c>
      <c r="G9" s="75">
        <f t="shared" si="2"/>
        <v>4.26</v>
      </c>
      <c r="H9" s="75">
        <f t="shared" si="0"/>
        <v>3.41</v>
      </c>
      <c r="I9" s="118">
        <v>48000</v>
      </c>
      <c r="J9" s="79">
        <f t="shared" si="1"/>
        <v>163680</v>
      </c>
      <c r="K9" s="183"/>
    </row>
    <row r="10" spans="2:17" s="93" customFormat="1" ht="27.75" x14ac:dyDescent="0.35">
      <c r="B10" s="116" t="s">
        <v>108</v>
      </c>
      <c r="C10" s="72" t="s">
        <v>327</v>
      </c>
      <c r="D10" s="164" t="s">
        <v>26</v>
      </c>
      <c r="E10" s="74" t="s">
        <v>5</v>
      </c>
      <c r="F10" s="75">
        <v>2.6</v>
      </c>
      <c r="G10" s="75">
        <f t="shared" si="2"/>
        <v>3.37</v>
      </c>
      <c r="H10" s="75">
        <f t="shared" si="0"/>
        <v>2.7</v>
      </c>
      <c r="I10" s="118">
        <v>72000</v>
      </c>
      <c r="J10" s="79">
        <f t="shared" si="1"/>
        <v>194400</v>
      </c>
      <c r="K10" s="183"/>
    </row>
    <row r="11" spans="2:17" s="93" customFormat="1" ht="27.75" x14ac:dyDescent="0.35">
      <c r="B11" s="116" t="s">
        <v>109</v>
      </c>
      <c r="C11" s="72" t="s">
        <v>327</v>
      </c>
      <c r="D11" s="164" t="s">
        <v>27</v>
      </c>
      <c r="E11" s="74" t="s">
        <v>5</v>
      </c>
      <c r="F11" s="75">
        <v>1.99</v>
      </c>
      <c r="G11" s="75">
        <f t="shared" si="2"/>
        <v>2.58</v>
      </c>
      <c r="H11" s="75">
        <f t="shared" si="0"/>
        <v>2.06</v>
      </c>
      <c r="I11" s="118">
        <v>96000</v>
      </c>
      <c r="J11" s="79">
        <f t="shared" si="1"/>
        <v>197760</v>
      </c>
      <c r="K11" s="183"/>
    </row>
    <row r="12" spans="2:17" s="93" customFormat="1" ht="28.15" thickBot="1" x14ac:dyDescent="0.4">
      <c r="B12" s="119" t="s">
        <v>103</v>
      </c>
      <c r="C12" s="120" t="s">
        <v>327</v>
      </c>
      <c r="D12" s="166" t="s">
        <v>21</v>
      </c>
      <c r="E12" s="122" t="s">
        <v>5</v>
      </c>
      <c r="F12" s="123">
        <v>1.3</v>
      </c>
      <c r="G12" s="123">
        <f t="shared" si="2"/>
        <v>1.68</v>
      </c>
      <c r="H12" s="123">
        <f t="shared" si="0"/>
        <v>1.34</v>
      </c>
      <c r="I12" s="124">
        <v>120000</v>
      </c>
      <c r="J12" s="167">
        <f t="shared" si="1"/>
        <v>160800</v>
      </c>
      <c r="K12" s="183"/>
    </row>
    <row r="13" spans="2:17" s="93" customFormat="1" ht="16.5" customHeight="1" thickBot="1" x14ac:dyDescent="0.4">
      <c r="B13" s="61" t="s">
        <v>236</v>
      </c>
      <c r="C13" s="62"/>
      <c r="D13" s="62"/>
      <c r="E13" s="62"/>
      <c r="F13" s="62"/>
      <c r="G13" s="62"/>
      <c r="H13" s="62"/>
      <c r="I13" s="62"/>
      <c r="J13" s="63"/>
    </row>
    <row r="14" spans="2:17" s="93" customFormat="1" ht="27.75" x14ac:dyDescent="0.35">
      <c r="B14" s="134" t="s">
        <v>116</v>
      </c>
      <c r="C14" s="135" t="s">
        <v>327</v>
      </c>
      <c r="D14" s="159" t="s">
        <v>34</v>
      </c>
      <c r="E14" s="155" t="s">
        <v>5</v>
      </c>
      <c r="F14" s="160">
        <v>4.37</v>
      </c>
      <c r="G14" s="160">
        <f t="shared" ref="G14:G20" si="3">ROUND(F14*$N$4,2)</f>
        <v>5.66</v>
      </c>
      <c r="H14" s="160">
        <f t="shared" si="0"/>
        <v>4.53</v>
      </c>
      <c r="I14" s="161">
        <v>12000</v>
      </c>
      <c r="J14" s="162">
        <f t="shared" si="1"/>
        <v>54360</v>
      </c>
      <c r="K14" s="183"/>
    </row>
    <row r="15" spans="2:17" s="93" customFormat="1" ht="27.75" x14ac:dyDescent="0.35">
      <c r="B15" s="116" t="s">
        <v>111</v>
      </c>
      <c r="C15" s="72" t="s">
        <v>327</v>
      </c>
      <c r="D15" s="164" t="s">
        <v>29</v>
      </c>
      <c r="E15" s="74" t="s">
        <v>5</v>
      </c>
      <c r="F15" s="75">
        <v>3.83</v>
      </c>
      <c r="G15" s="75">
        <f t="shared" si="3"/>
        <v>4.96</v>
      </c>
      <c r="H15" s="75">
        <f t="shared" si="0"/>
        <v>3.97</v>
      </c>
      <c r="I15" s="118">
        <v>24000</v>
      </c>
      <c r="J15" s="79">
        <f t="shared" si="1"/>
        <v>95280</v>
      </c>
      <c r="K15" s="183"/>
    </row>
    <row r="16" spans="2:17" s="93" customFormat="1" ht="27.75" x14ac:dyDescent="0.35">
      <c r="B16" s="116" t="s">
        <v>112</v>
      </c>
      <c r="C16" s="72" t="s">
        <v>327</v>
      </c>
      <c r="D16" s="164" t="s">
        <v>30</v>
      </c>
      <c r="E16" s="74" t="s">
        <v>5</v>
      </c>
      <c r="F16" s="75">
        <v>3.22</v>
      </c>
      <c r="G16" s="75">
        <f t="shared" si="3"/>
        <v>4.17</v>
      </c>
      <c r="H16" s="75">
        <f t="shared" si="0"/>
        <v>3.34</v>
      </c>
      <c r="I16" s="118">
        <v>24000</v>
      </c>
      <c r="J16" s="79">
        <f t="shared" si="1"/>
        <v>80160</v>
      </c>
      <c r="K16" s="183"/>
    </row>
    <row r="17" spans="2:11" s="93" customFormat="1" ht="27.75" x14ac:dyDescent="0.35">
      <c r="B17" s="116" t="s">
        <v>113</v>
      </c>
      <c r="C17" s="72" t="s">
        <v>327</v>
      </c>
      <c r="D17" s="164" t="s">
        <v>31</v>
      </c>
      <c r="E17" s="74" t="s">
        <v>5</v>
      </c>
      <c r="F17" s="75">
        <v>2.68</v>
      </c>
      <c r="G17" s="75">
        <f t="shared" si="3"/>
        <v>3.47</v>
      </c>
      <c r="H17" s="75">
        <f t="shared" si="0"/>
        <v>2.78</v>
      </c>
      <c r="I17" s="118">
        <v>48000</v>
      </c>
      <c r="J17" s="79">
        <f t="shared" si="1"/>
        <v>133440</v>
      </c>
      <c r="K17" s="183"/>
    </row>
    <row r="18" spans="2:11" s="93" customFormat="1" ht="27.75" x14ac:dyDescent="0.35">
      <c r="B18" s="116" t="s">
        <v>114</v>
      </c>
      <c r="C18" s="72" t="s">
        <v>327</v>
      </c>
      <c r="D18" s="164" t="s">
        <v>32</v>
      </c>
      <c r="E18" s="74" t="s">
        <v>5</v>
      </c>
      <c r="F18" s="75">
        <v>2.14</v>
      </c>
      <c r="G18" s="75">
        <f t="shared" si="3"/>
        <v>2.77</v>
      </c>
      <c r="H18" s="75">
        <f t="shared" si="0"/>
        <v>2.2200000000000002</v>
      </c>
      <c r="I18" s="118">
        <v>72000</v>
      </c>
      <c r="J18" s="79">
        <f t="shared" si="1"/>
        <v>159840</v>
      </c>
      <c r="K18" s="183"/>
    </row>
    <row r="19" spans="2:11" s="93" customFormat="1" ht="27.75" x14ac:dyDescent="0.35">
      <c r="B19" s="116" t="s">
        <v>115</v>
      </c>
      <c r="C19" s="72" t="s">
        <v>327</v>
      </c>
      <c r="D19" s="164" t="s">
        <v>33</v>
      </c>
      <c r="E19" s="74" t="s">
        <v>5</v>
      </c>
      <c r="F19" s="75">
        <v>1.61</v>
      </c>
      <c r="G19" s="75">
        <f t="shared" si="3"/>
        <v>2.09</v>
      </c>
      <c r="H19" s="75">
        <f t="shared" si="0"/>
        <v>1.67</v>
      </c>
      <c r="I19" s="118">
        <v>96000</v>
      </c>
      <c r="J19" s="79">
        <f t="shared" si="1"/>
        <v>160320</v>
      </c>
      <c r="K19" s="183"/>
    </row>
    <row r="20" spans="2:11" s="93" customFormat="1" ht="28.15" thickBot="1" x14ac:dyDescent="0.4">
      <c r="B20" s="119" t="s">
        <v>110</v>
      </c>
      <c r="C20" s="120" t="s">
        <v>327</v>
      </c>
      <c r="D20" s="166" t="s">
        <v>28</v>
      </c>
      <c r="E20" s="122" t="s">
        <v>5</v>
      </c>
      <c r="F20" s="123">
        <v>1.07</v>
      </c>
      <c r="G20" s="123">
        <f t="shared" si="3"/>
        <v>1.39</v>
      </c>
      <c r="H20" s="75">
        <f t="shared" si="0"/>
        <v>1.1100000000000001</v>
      </c>
      <c r="I20" s="124">
        <v>120000</v>
      </c>
      <c r="J20" s="167">
        <f t="shared" si="1"/>
        <v>133200</v>
      </c>
      <c r="K20" s="183"/>
    </row>
    <row r="21" spans="2:11" s="93" customFormat="1" ht="15.4" thickBot="1" x14ac:dyDescent="0.4">
      <c r="B21" s="61" t="s">
        <v>237</v>
      </c>
      <c r="C21" s="62"/>
      <c r="D21" s="62"/>
      <c r="E21" s="62"/>
      <c r="F21" s="62"/>
      <c r="G21" s="62"/>
      <c r="H21" s="62"/>
      <c r="I21" s="62"/>
      <c r="J21" s="63"/>
    </row>
    <row r="22" spans="2:11" s="93" customFormat="1" ht="27.75" x14ac:dyDescent="0.35">
      <c r="B22" s="134" t="s">
        <v>118</v>
      </c>
      <c r="C22" s="135" t="s">
        <v>327</v>
      </c>
      <c r="D22" s="159" t="s">
        <v>36</v>
      </c>
      <c r="E22" s="155" t="s">
        <v>5</v>
      </c>
      <c r="F22" s="160">
        <v>6.51</v>
      </c>
      <c r="G22" s="160">
        <f t="shared" ref="G22:G28" si="4">ROUND(F22*$N$4,2)</f>
        <v>8.44</v>
      </c>
      <c r="H22" s="160">
        <f t="shared" si="0"/>
        <v>6.75</v>
      </c>
      <c r="I22" s="161">
        <v>12000</v>
      </c>
      <c r="J22" s="162">
        <f t="shared" si="1"/>
        <v>81000</v>
      </c>
      <c r="K22" s="183"/>
    </row>
    <row r="23" spans="2:11" s="93" customFormat="1" ht="27.75" x14ac:dyDescent="0.35">
      <c r="B23" s="116" t="s">
        <v>119</v>
      </c>
      <c r="C23" s="72" t="s">
        <v>327</v>
      </c>
      <c r="D23" s="164" t="s">
        <v>37</v>
      </c>
      <c r="E23" s="74" t="s">
        <v>5</v>
      </c>
      <c r="F23" s="75">
        <v>5.67</v>
      </c>
      <c r="G23" s="75">
        <f t="shared" si="4"/>
        <v>7.35</v>
      </c>
      <c r="H23" s="75">
        <f t="shared" si="0"/>
        <v>5.88</v>
      </c>
      <c r="I23" s="118">
        <v>12000</v>
      </c>
      <c r="J23" s="79">
        <f t="shared" si="1"/>
        <v>70560</v>
      </c>
      <c r="K23" s="183"/>
    </row>
    <row r="24" spans="2:11" s="93" customFormat="1" ht="27.75" x14ac:dyDescent="0.35">
      <c r="B24" s="116" t="s">
        <v>120</v>
      </c>
      <c r="C24" s="72" t="s">
        <v>327</v>
      </c>
      <c r="D24" s="164" t="s">
        <v>38</v>
      </c>
      <c r="E24" s="74" t="s">
        <v>5</v>
      </c>
      <c r="F24" s="75">
        <v>4.9000000000000004</v>
      </c>
      <c r="G24" s="75">
        <f t="shared" si="4"/>
        <v>6.35</v>
      </c>
      <c r="H24" s="75">
        <f t="shared" si="0"/>
        <v>5.08</v>
      </c>
      <c r="I24" s="118">
        <v>12000</v>
      </c>
      <c r="J24" s="79">
        <f t="shared" si="1"/>
        <v>60960</v>
      </c>
      <c r="K24" s="183"/>
    </row>
    <row r="25" spans="2:11" s="93" customFormat="1" ht="27.75" x14ac:dyDescent="0.35">
      <c r="B25" s="116" t="s">
        <v>121</v>
      </c>
      <c r="C25" s="72" t="s">
        <v>327</v>
      </c>
      <c r="D25" s="164" t="s">
        <v>39</v>
      </c>
      <c r="E25" s="74" t="s">
        <v>5</v>
      </c>
      <c r="F25" s="75">
        <v>4.0599999999999996</v>
      </c>
      <c r="G25" s="75">
        <f t="shared" si="4"/>
        <v>5.26</v>
      </c>
      <c r="H25" s="75">
        <f t="shared" si="0"/>
        <v>4.21</v>
      </c>
      <c r="I25" s="118">
        <v>12000</v>
      </c>
      <c r="J25" s="79">
        <f t="shared" si="1"/>
        <v>50520</v>
      </c>
      <c r="K25" s="183"/>
    </row>
    <row r="26" spans="2:11" s="93" customFormat="1" ht="27.75" x14ac:dyDescent="0.35">
      <c r="B26" s="116" t="s">
        <v>122</v>
      </c>
      <c r="C26" s="72" t="s">
        <v>327</v>
      </c>
      <c r="D26" s="164" t="s">
        <v>40</v>
      </c>
      <c r="E26" s="74" t="s">
        <v>5</v>
      </c>
      <c r="F26" s="75">
        <v>3.22</v>
      </c>
      <c r="G26" s="75">
        <f t="shared" si="4"/>
        <v>4.17</v>
      </c>
      <c r="H26" s="75">
        <f t="shared" si="0"/>
        <v>3.34</v>
      </c>
      <c r="I26" s="118">
        <v>12000</v>
      </c>
      <c r="J26" s="79">
        <f t="shared" si="1"/>
        <v>40080</v>
      </c>
      <c r="K26" s="183"/>
    </row>
    <row r="27" spans="2:11" s="93" customFormat="1" ht="27.75" x14ac:dyDescent="0.35">
      <c r="B27" s="116" t="s">
        <v>123</v>
      </c>
      <c r="C27" s="72" t="s">
        <v>327</v>
      </c>
      <c r="D27" s="164" t="s">
        <v>41</v>
      </c>
      <c r="E27" s="74" t="s">
        <v>5</v>
      </c>
      <c r="F27" s="75">
        <v>2.4500000000000002</v>
      </c>
      <c r="G27" s="75">
        <f t="shared" si="4"/>
        <v>3.17</v>
      </c>
      <c r="H27" s="75">
        <f t="shared" si="0"/>
        <v>2.54</v>
      </c>
      <c r="I27" s="118">
        <v>12000</v>
      </c>
      <c r="J27" s="79">
        <f t="shared" si="1"/>
        <v>30480</v>
      </c>
      <c r="K27" s="183"/>
    </row>
    <row r="28" spans="2:11" s="93" customFormat="1" ht="28.15" thickBot="1" x14ac:dyDescent="0.4">
      <c r="B28" s="119" t="s">
        <v>117</v>
      </c>
      <c r="C28" s="120" t="s">
        <v>327</v>
      </c>
      <c r="D28" s="166" t="s">
        <v>35</v>
      </c>
      <c r="E28" s="122" t="s">
        <v>5</v>
      </c>
      <c r="F28" s="123">
        <v>1.61</v>
      </c>
      <c r="G28" s="123">
        <f t="shared" si="4"/>
        <v>2.09</v>
      </c>
      <c r="H28" s="123">
        <f t="shared" si="0"/>
        <v>1.67</v>
      </c>
      <c r="I28" s="124">
        <v>12000</v>
      </c>
      <c r="J28" s="108">
        <f t="shared" si="1"/>
        <v>20040</v>
      </c>
      <c r="K28" s="183"/>
    </row>
    <row r="29" spans="2:11" s="93" customFormat="1" ht="18" thickBot="1" x14ac:dyDescent="0.55000000000000004">
      <c r="B29" s="176" t="s">
        <v>266</v>
      </c>
      <c r="C29" s="177"/>
      <c r="D29" s="177"/>
      <c r="E29" s="177"/>
      <c r="F29" s="177"/>
      <c r="G29" s="177"/>
      <c r="H29" s="177"/>
      <c r="I29" s="200"/>
      <c r="J29" s="201">
        <f>SUM(J6:J28)</f>
        <v>2297760</v>
      </c>
    </row>
    <row r="30" spans="2:11" s="90" customFormat="1" ht="14.25" x14ac:dyDescent="0.45"/>
    <row r="31" spans="2:11" s="93" customFormat="1" ht="15" customHeight="1" x14ac:dyDescent="0.35">
      <c r="B31" s="129" t="s">
        <v>271</v>
      </c>
      <c r="C31" s="129"/>
      <c r="D31" s="129"/>
      <c r="E31" s="129"/>
      <c r="F31" s="129"/>
      <c r="G31" s="129"/>
      <c r="H31" s="129"/>
      <c r="I31" s="129"/>
      <c r="J31" s="129"/>
    </row>
    <row r="32" spans="2:11" s="93" customFormat="1" x14ac:dyDescent="0.35">
      <c r="B32" s="129"/>
      <c r="C32" s="129"/>
      <c r="D32" s="129"/>
      <c r="E32" s="129"/>
      <c r="F32" s="129"/>
      <c r="G32" s="129"/>
      <c r="H32" s="129"/>
      <c r="I32" s="129"/>
      <c r="J32" s="129"/>
    </row>
    <row r="33" spans="2:10" s="93" customFormat="1" x14ac:dyDescent="0.35">
      <c r="B33" s="129"/>
      <c r="C33" s="129"/>
      <c r="D33" s="129"/>
      <c r="E33" s="129"/>
      <c r="F33" s="129"/>
      <c r="G33" s="129"/>
      <c r="H33" s="129"/>
      <c r="I33" s="129"/>
      <c r="J33" s="129"/>
    </row>
    <row r="34" spans="2:10" s="93" customFormat="1" x14ac:dyDescent="0.35">
      <c r="B34" s="129"/>
      <c r="C34" s="129"/>
      <c r="D34" s="129"/>
      <c r="E34" s="129"/>
      <c r="F34" s="129"/>
      <c r="G34" s="129"/>
      <c r="H34" s="129"/>
      <c r="I34" s="129"/>
      <c r="J34" s="129"/>
    </row>
    <row r="36" spans="2:10" s="93" customFormat="1" ht="25.15" x14ac:dyDescent="0.35">
      <c r="B36" s="194"/>
      <c r="C36" s="194"/>
      <c r="D36" s="194"/>
      <c r="E36" s="194"/>
      <c r="F36" s="194"/>
      <c r="G36" s="195"/>
      <c r="H36" s="195"/>
      <c r="I36" s="195"/>
    </row>
    <row r="37" spans="2:10" s="93" customFormat="1" ht="25.15" x14ac:dyDescent="0.35">
      <c r="B37" s="194"/>
      <c r="C37" s="194"/>
      <c r="D37" s="194"/>
      <c r="E37" s="194"/>
      <c r="F37" s="194"/>
      <c r="G37" s="195"/>
      <c r="H37" s="195"/>
      <c r="I37" s="195"/>
    </row>
    <row r="38" spans="2:10" s="93" customFormat="1" ht="15" customHeight="1" x14ac:dyDescent="0.35"/>
    <row r="39" spans="2:10" s="93" customFormat="1" ht="15" customHeight="1" x14ac:dyDescent="0.35"/>
  </sheetData>
  <mergeCells count="16">
    <mergeCell ref="J3:J4"/>
    <mergeCell ref="B2:J2"/>
    <mergeCell ref="B5:J5"/>
    <mergeCell ref="B13:J13"/>
    <mergeCell ref="B21:J21"/>
    <mergeCell ref="B3:B4"/>
    <mergeCell ref="C3:C4"/>
    <mergeCell ref="D3:D4"/>
    <mergeCell ref="I3:I4"/>
    <mergeCell ref="H3:H4"/>
    <mergeCell ref="B36:F37"/>
    <mergeCell ref="E3:E4"/>
    <mergeCell ref="F3:F4"/>
    <mergeCell ref="G3:G4"/>
    <mergeCell ref="B29:I29"/>
    <mergeCell ref="B31:J3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6BD9-6036-4B8B-873D-0C08D91382B9}">
  <sheetPr codeName="Planilha11"/>
  <dimension ref="B1:F12"/>
  <sheetViews>
    <sheetView showGridLines="0" zoomScale="70" zoomScaleNormal="70" workbookViewId="0">
      <selection activeCell="D12" sqref="D12"/>
    </sheetView>
  </sheetViews>
  <sheetFormatPr defaultColWidth="9.1328125" defaultRowHeight="14.25" x14ac:dyDescent="0.45"/>
  <cols>
    <col min="1" max="1" width="9.1328125" style="1"/>
    <col min="2" max="2" width="17" style="1" bestFit="1" customWidth="1"/>
    <col min="3" max="3" width="95.3984375" style="1" bestFit="1" customWidth="1"/>
    <col min="4" max="4" width="20.59765625" style="1" bestFit="1" customWidth="1"/>
    <col min="5" max="5" width="8.265625" customWidth="1"/>
    <col min="6" max="16384" width="9.1328125" style="1"/>
  </cols>
  <sheetData>
    <row r="1" spans="2:6" ht="14.65" thickBot="1" x14ac:dyDescent="0.5"/>
    <row r="2" spans="2:6" ht="18" thickBot="1" x14ac:dyDescent="0.55000000000000004">
      <c r="B2" s="46" t="s">
        <v>267</v>
      </c>
      <c r="C2" s="47"/>
      <c r="D2" s="48"/>
    </row>
    <row r="3" spans="2:6" ht="15.4" x14ac:dyDescent="0.45">
      <c r="B3" s="15" t="str">
        <f>PROFISSIONAIS!B2</f>
        <v xml:space="preserve"> TABELA nº 1</v>
      </c>
      <c r="C3" s="23" t="s">
        <v>211</v>
      </c>
      <c r="D3" s="10">
        <f>PROFISSIONAIS!J18</f>
        <v>6580495.2000000002</v>
      </c>
    </row>
    <row r="4" spans="2:6" ht="15.4" x14ac:dyDescent="0.45">
      <c r="B4" s="16" t="str">
        <f>DESLOCAMENTO!B2</f>
        <v>TABELA nº 2</v>
      </c>
      <c r="C4" s="24" t="s">
        <v>287</v>
      </c>
      <c r="D4" s="11">
        <f>DESLOCAMENTO!J8</f>
        <v>125695.2</v>
      </c>
    </row>
    <row r="5" spans="2:6" ht="15.4" x14ac:dyDescent="0.45">
      <c r="B5" s="16" t="str">
        <f>LEV_TOPOG!B2</f>
        <v>TABELA nº 3</v>
      </c>
      <c r="C5" s="24" t="s">
        <v>288</v>
      </c>
      <c r="D5" s="11">
        <f>LEV_TOPOG!J10</f>
        <v>560163.36</v>
      </c>
    </row>
    <row r="6" spans="2:6" ht="15.4" x14ac:dyDescent="0.45">
      <c r="B6" s="16" t="str">
        <f>'ACRÉSCIMO TOPOGRAFIA'!B2</f>
        <v>TABELA nº 3A</v>
      </c>
      <c r="C6" s="24" t="s">
        <v>296</v>
      </c>
      <c r="D6" s="11">
        <v>0</v>
      </c>
    </row>
    <row r="7" spans="2:6" ht="15.4" x14ac:dyDescent="0.45">
      <c r="B7" s="16" t="str">
        <f>PROJETOS1!B2</f>
        <v>TABELA nº 4</v>
      </c>
      <c r="C7" s="24" t="s">
        <v>289</v>
      </c>
      <c r="D7" s="11">
        <f>PROJETOS1!J60</f>
        <v>25756426.32</v>
      </c>
    </row>
    <row r="8" spans="2:6" ht="15" x14ac:dyDescent="0.45">
      <c r="B8" s="16" t="str">
        <f>PRANCHAS!B2</f>
        <v>TABELA nº 4A</v>
      </c>
      <c r="C8" s="24" t="s">
        <v>255</v>
      </c>
      <c r="D8" s="12">
        <v>0</v>
      </c>
    </row>
    <row r="9" spans="2:6" ht="15.4" x14ac:dyDescent="0.45">
      <c r="B9" s="16" t="str">
        <f>PROJETOS2!B2</f>
        <v>TABELA nº 5</v>
      </c>
      <c r="C9" s="24" t="s">
        <v>257</v>
      </c>
      <c r="D9" s="11">
        <f>PROJETOS2!J30</f>
        <v>8525145.8399999999</v>
      </c>
    </row>
    <row r="10" spans="2:6" ht="15.4" x14ac:dyDescent="0.45">
      <c r="B10" s="16" t="str">
        <f>RELATÓRIOS!B2</f>
        <v>TABELA nº 6</v>
      </c>
      <c r="C10" s="24" t="s">
        <v>290</v>
      </c>
      <c r="D10" s="11">
        <f>RELATÓRIOS!J20</f>
        <v>480480</v>
      </c>
    </row>
    <row r="11" spans="2:6" ht="15.75" thickBot="1" x14ac:dyDescent="0.5">
      <c r="B11" s="16" t="str">
        <f>ORÇAMENTO!B2</f>
        <v>TABELA nº 7</v>
      </c>
      <c r="C11" s="24" t="s">
        <v>291</v>
      </c>
      <c r="D11" s="11">
        <f>ORÇAMENTO!J29</f>
        <v>2297760</v>
      </c>
    </row>
    <row r="12" spans="2:6" ht="15.4" thickBot="1" x14ac:dyDescent="0.5">
      <c r="B12" s="13" t="s">
        <v>266</v>
      </c>
      <c r="C12" s="22"/>
      <c r="D12" s="14">
        <f>SUM(D3:D11)</f>
        <v>44326165.920000002</v>
      </c>
      <c r="F12" s="7"/>
    </row>
  </sheetData>
  <mergeCells count="1">
    <mergeCell ref="B2:D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97F6-D4A4-4983-80DD-7F839A539138}">
  <sheetPr codeName="Planilha2"/>
  <dimension ref="B1:Q25"/>
  <sheetViews>
    <sheetView showGridLines="0" zoomScale="55" zoomScaleNormal="55" workbookViewId="0">
      <selection activeCell="B2" sqref="B2:J23"/>
    </sheetView>
  </sheetViews>
  <sheetFormatPr defaultColWidth="9.1328125" defaultRowHeight="13.5" x14ac:dyDescent="0.35"/>
  <cols>
    <col min="1" max="1" width="0.86328125" style="1" customWidth="1"/>
    <col min="2" max="2" width="70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8" width="14.73046875" style="1" customWidth="1"/>
    <col min="9" max="9" width="11.73046875" style="1" customWidth="1"/>
    <col min="10" max="10" width="24.73046875" style="1" customWidth="1"/>
    <col min="11" max="11" width="12.73046875" style="1" customWidth="1"/>
    <col min="12" max="12" width="1.86328125" style="1" customWidth="1"/>
    <col min="13" max="13" width="9.1328125" style="1"/>
    <col min="14" max="14" width="15" style="1" bestFit="1" customWidth="1"/>
    <col min="15" max="15" width="1" style="1" customWidth="1"/>
    <col min="16" max="16" width="13.265625" style="1" bestFit="1" customWidth="1"/>
    <col min="17" max="16384" width="9.1328125" style="1"/>
  </cols>
  <sheetData>
    <row r="1" spans="2:17" ht="13.9" thickBot="1" x14ac:dyDescent="0.4"/>
    <row r="2" spans="2:17" ht="21" thickBot="1" x14ac:dyDescent="0.4">
      <c r="B2" s="50" t="s">
        <v>259</v>
      </c>
      <c r="C2" s="51"/>
      <c r="D2" s="51"/>
      <c r="E2" s="51"/>
      <c r="F2" s="51"/>
      <c r="G2" s="51"/>
      <c r="H2" s="51"/>
      <c r="I2" s="51"/>
      <c r="J2" s="52"/>
    </row>
    <row r="3" spans="2:17" ht="13.9" thickBot="1" x14ac:dyDescent="0.4">
      <c r="B3" s="53" t="s">
        <v>268</v>
      </c>
      <c r="C3" s="54" t="s">
        <v>0</v>
      </c>
      <c r="D3" s="54" t="s">
        <v>1</v>
      </c>
      <c r="E3" s="54" t="s">
        <v>4</v>
      </c>
      <c r="F3" s="54" t="s">
        <v>3</v>
      </c>
      <c r="G3" s="55" t="s">
        <v>263</v>
      </c>
      <c r="H3" s="55" t="s">
        <v>283</v>
      </c>
      <c r="I3" s="55" t="s">
        <v>264</v>
      </c>
      <c r="J3" s="56" t="s">
        <v>285</v>
      </c>
      <c r="M3" s="2" t="s">
        <v>265</v>
      </c>
      <c r="N3" s="8">
        <v>0.29580000000000001</v>
      </c>
      <c r="P3" s="2" t="s">
        <v>284</v>
      </c>
      <c r="Q3" s="8">
        <v>0.2</v>
      </c>
    </row>
    <row r="4" spans="2:17" ht="13.9" thickBot="1" x14ac:dyDescent="0.4">
      <c r="B4" s="57"/>
      <c r="C4" s="58"/>
      <c r="D4" s="58"/>
      <c r="E4" s="58"/>
      <c r="F4" s="58"/>
      <c r="G4" s="59"/>
      <c r="H4" s="59"/>
      <c r="I4" s="59"/>
      <c r="J4" s="60"/>
      <c r="M4" s="3"/>
      <c r="N4" s="4">
        <f>N3+1</f>
        <v>1.2958000000000001</v>
      </c>
      <c r="Q4" s="7">
        <f>1-Q3</f>
        <v>0.8</v>
      </c>
    </row>
    <row r="5" spans="2:17" ht="15.4" thickBot="1" x14ac:dyDescent="0.4">
      <c r="B5" s="61" t="s">
        <v>211</v>
      </c>
      <c r="C5" s="62"/>
      <c r="D5" s="62"/>
      <c r="E5" s="62"/>
      <c r="F5" s="62"/>
      <c r="G5" s="62"/>
      <c r="H5" s="62"/>
      <c r="I5" s="62"/>
      <c r="J5" s="63"/>
    </row>
    <row r="6" spans="2:17" ht="27.75" x14ac:dyDescent="0.35">
      <c r="B6" s="64" t="s">
        <v>98</v>
      </c>
      <c r="C6" s="65" t="s">
        <v>327</v>
      </c>
      <c r="D6" s="66" t="s">
        <v>15</v>
      </c>
      <c r="E6" s="67" t="s">
        <v>180</v>
      </c>
      <c r="F6" s="68">
        <v>176.18</v>
      </c>
      <c r="G6" s="69">
        <f>ROUND(F6*$N$4,2)</f>
        <v>228.29</v>
      </c>
      <c r="H6" s="69">
        <f>ROUND(G6*$Q$4,2)</f>
        <v>182.63</v>
      </c>
      <c r="I6" s="70">
        <v>3600</v>
      </c>
      <c r="J6" s="71">
        <f>H6*I6</f>
        <v>657468</v>
      </c>
      <c r="K6" s="5"/>
    </row>
    <row r="7" spans="2:17" ht="27.75" x14ac:dyDescent="0.35">
      <c r="B7" s="64" t="s">
        <v>97</v>
      </c>
      <c r="C7" s="72" t="s">
        <v>327</v>
      </c>
      <c r="D7" s="73" t="s">
        <v>14</v>
      </c>
      <c r="E7" s="74" t="s">
        <v>180</v>
      </c>
      <c r="F7" s="75">
        <v>153.19</v>
      </c>
      <c r="G7" s="76">
        <f>ROUND(F7*$N$4,2)</f>
        <v>198.5</v>
      </c>
      <c r="H7" s="77">
        <f t="shared" ref="H7:H17" si="0">ROUND(G7*$Q$4,2)</f>
        <v>158.80000000000001</v>
      </c>
      <c r="I7" s="78">
        <v>8640</v>
      </c>
      <c r="J7" s="79">
        <f>H7*I7</f>
        <v>1372032</v>
      </c>
      <c r="K7" s="5"/>
    </row>
    <row r="8" spans="2:17" ht="27.75" x14ac:dyDescent="0.35">
      <c r="B8" s="64" t="s">
        <v>96</v>
      </c>
      <c r="C8" s="72" t="s">
        <v>327</v>
      </c>
      <c r="D8" s="73" t="s">
        <v>13</v>
      </c>
      <c r="E8" s="74" t="s">
        <v>180</v>
      </c>
      <c r="F8" s="75">
        <v>130.19</v>
      </c>
      <c r="G8" s="76">
        <f t="shared" ref="G8:G17" si="1">ROUND(F8*$N$4,2)</f>
        <v>168.7</v>
      </c>
      <c r="H8" s="77">
        <f t="shared" si="0"/>
        <v>134.96</v>
      </c>
      <c r="I8" s="78">
        <v>8640</v>
      </c>
      <c r="J8" s="79">
        <f t="shared" ref="J8:J17" si="2">H8*I8</f>
        <v>1166054.4000000001</v>
      </c>
      <c r="K8" s="5"/>
      <c r="N8" s="20"/>
    </row>
    <row r="9" spans="2:17" ht="27.75" x14ac:dyDescent="0.35">
      <c r="B9" s="64" t="s">
        <v>94</v>
      </c>
      <c r="C9" s="72" t="s">
        <v>327</v>
      </c>
      <c r="D9" s="73" t="s">
        <v>11</v>
      </c>
      <c r="E9" s="74" t="s">
        <v>180</v>
      </c>
      <c r="F9" s="75">
        <v>234.67</v>
      </c>
      <c r="G9" s="76">
        <f t="shared" si="1"/>
        <v>304.08999999999997</v>
      </c>
      <c r="H9" s="77">
        <f t="shared" si="0"/>
        <v>243.27</v>
      </c>
      <c r="I9" s="78">
        <v>2880</v>
      </c>
      <c r="J9" s="79">
        <f t="shared" si="2"/>
        <v>700617.6</v>
      </c>
      <c r="K9" s="5"/>
      <c r="N9" s="20"/>
    </row>
    <row r="10" spans="2:17" ht="27.75" x14ac:dyDescent="0.35">
      <c r="B10" s="64" t="s">
        <v>95</v>
      </c>
      <c r="C10" s="72" t="s">
        <v>327</v>
      </c>
      <c r="D10" s="73" t="s">
        <v>12</v>
      </c>
      <c r="E10" s="74" t="s">
        <v>180</v>
      </c>
      <c r="F10" s="75">
        <v>201.47</v>
      </c>
      <c r="G10" s="76">
        <f t="shared" si="1"/>
        <v>261.06</v>
      </c>
      <c r="H10" s="77">
        <f t="shared" si="0"/>
        <v>208.85</v>
      </c>
      <c r="I10" s="78">
        <v>2880</v>
      </c>
      <c r="J10" s="79">
        <f t="shared" si="2"/>
        <v>601488</v>
      </c>
      <c r="K10" s="5"/>
      <c r="N10" s="19"/>
    </row>
    <row r="11" spans="2:17" ht="13.9" x14ac:dyDescent="0.35">
      <c r="B11" s="64" t="s">
        <v>92</v>
      </c>
      <c r="C11" s="72" t="s">
        <v>327</v>
      </c>
      <c r="D11" s="73" t="s">
        <v>8</v>
      </c>
      <c r="E11" s="74" t="s">
        <v>180</v>
      </c>
      <c r="F11" s="75">
        <v>51.04</v>
      </c>
      <c r="G11" s="76">
        <f t="shared" si="1"/>
        <v>66.14</v>
      </c>
      <c r="H11" s="77">
        <f t="shared" si="0"/>
        <v>52.91</v>
      </c>
      <c r="I11" s="78">
        <v>11520</v>
      </c>
      <c r="J11" s="79">
        <f t="shared" si="2"/>
        <v>609523.19999999995</v>
      </c>
      <c r="K11" s="5"/>
    </row>
    <row r="12" spans="2:17" ht="27.75" x14ac:dyDescent="0.35">
      <c r="B12" s="64" t="s">
        <v>93</v>
      </c>
      <c r="C12" s="72" t="s">
        <v>327</v>
      </c>
      <c r="D12" s="73" t="s">
        <v>9</v>
      </c>
      <c r="E12" s="74" t="s">
        <v>180</v>
      </c>
      <c r="F12" s="75">
        <v>22.09</v>
      </c>
      <c r="G12" s="76">
        <f t="shared" si="1"/>
        <v>28.62</v>
      </c>
      <c r="H12" s="77">
        <f t="shared" si="0"/>
        <v>22.9</v>
      </c>
      <c r="I12" s="78">
        <v>5760</v>
      </c>
      <c r="J12" s="79">
        <f t="shared" si="2"/>
        <v>131904</v>
      </c>
      <c r="K12" s="5"/>
    </row>
    <row r="13" spans="2:17" ht="27.75" x14ac:dyDescent="0.35">
      <c r="B13" s="64" t="s">
        <v>282</v>
      </c>
      <c r="C13" s="72" t="s">
        <v>327</v>
      </c>
      <c r="D13" s="73" t="s">
        <v>10</v>
      </c>
      <c r="E13" s="74" t="s">
        <v>180</v>
      </c>
      <c r="F13" s="75">
        <v>33.659999999999997</v>
      </c>
      <c r="G13" s="76">
        <f t="shared" si="1"/>
        <v>43.62</v>
      </c>
      <c r="H13" s="77">
        <f t="shared" si="0"/>
        <v>34.9</v>
      </c>
      <c r="I13" s="78">
        <v>7680</v>
      </c>
      <c r="J13" s="79">
        <f t="shared" si="2"/>
        <v>268032</v>
      </c>
      <c r="K13" s="5"/>
    </row>
    <row r="14" spans="2:17" ht="15" customHeight="1" x14ac:dyDescent="0.35">
      <c r="B14" s="64" t="s">
        <v>233</v>
      </c>
      <c r="C14" s="72" t="s">
        <v>330</v>
      </c>
      <c r="D14" s="73">
        <v>3054009</v>
      </c>
      <c r="E14" s="74" t="s">
        <v>176</v>
      </c>
      <c r="F14" s="75">
        <v>215.29</v>
      </c>
      <c r="G14" s="76">
        <f t="shared" si="1"/>
        <v>278.97000000000003</v>
      </c>
      <c r="H14" s="77">
        <f t="shared" si="0"/>
        <v>223.18</v>
      </c>
      <c r="I14" s="78">
        <v>1440</v>
      </c>
      <c r="J14" s="79">
        <f t="shared" si="2"/>
        <v>321379.20000000001</v>
      </c>
      <c r="K14" s="5"/>
    </row>
    <row r="15" spans="2:17" ht="15" customHeight="1" x14ac:dyDescent="0.35">
      <c r="B15" s="64" t="s">
        <v>232</v>
      </c>
      <c r="C15" s="72" t="s">
        <v>330</v>
      </c>
      <c r="D15" s="73">
        <v>3054008</v>
      </c>
      <c r="E15" s="74" t="s">
        <v>176</v>
      </c>
      <c r="F15" s="75">
        <v>160.30000000000001</v>
      </c>
      <c r="G15" s="76">
        <f t="shared" si="1"/>
        <v>207.72</v>
      </c>
      <c r="H15" s="77">
        <f t="shared" si="0"/>
        <v>166.18</v>
      </c>
      <c r="I15" s="78">
        <v>1440</v>
      </c>
      <c r="J15" s="79">
        <f t="shared" si="2"/>
        <v>239299.20000000001</v>
      </c>
      <c r="K15" s="5"/>
    </row>
    <row r="16" spans="2:17" ht="15" customHeight="1" x14ac:dyDescent="0.35">
      <c r="B16" s="64" t="s">
        <v>231</v>
      </c>
      <c r="C16" s="72" t="s">
        <v>330</v>
      </c>
      <c r="D16" s="73">
        <v>3054006</v>
      </c>
      <c r="E16" s="74" t="s">
        <v>176</v>
      </c>
      <c r="F16" s="75">
        <v>176.82</v>
      </c>
      <c r="G16" s="76">
        <f t="shared" si="1"/>
        <v>229.12</v>
      </c>
      <c r="H16" s="77">
        <f t="shared" si="0"/>
        <v>183.3</v>
      </c>
      <c r="I16" s="78">
        <v>1440</v>
      </c>
      <c r="J16" s="79">
        <f t="shared" si="2"/>
        <v>263952</v>
      </c>
      <c r="K16" s="5"/>
    </row>
    <row r="17" spans="2:11" ht="15" customHeight="1" thickBot="1" x14ac:dyDescent="0.4">
      <c r="B17" s="64" t="s">
        <v>212</v>
      </c>
      <c r="C17" s="80" t="s">
        <v>330</v>
      </c>
      <c r="D17" s="81">
        <v>3054005</v>
      </c>
      <c r="E17" s="82" t="s">
        <v>176</v>
      </c>
      <c r="F17" s="83">
        <v>166.64</v>
      </c>
      <c r="G17" s="84">
        <f t="shared" si="1"/>
        <v>215.93</v>
      </c>
      <c r="H17" s="77">
        <f t="shared" si="0"/>
        <v>172.74</v>
      </c>
      <c r="I17" s="85">
        <v>1440</v>
      </c>
      <c r="J17" s="79">
        <f t="shared" si="2"/>
        <v>248745.60000000001</v>
      </c>
      <c r="K17" s="5"/>
    </row>
    <row r="18" spans="2:11" ht="18" thickBot="1" x14ac:dyDescent="0.4">
      <c r="B18" s="86" t="s">
        <v>266</v>
      </c>
      <c r="C18" s="87"/>
      <c r="D18" s="87"/>
      <c r="E18" s="87"/>
      <c r="F18" s="87"/>
      <c r="G18" s="87"/>
      <c r="H18" s="87"/>
      <c r="I18" s="88"/>
      <c r="J18" s="89">
        <f>SUM(J6:J17)</f>
        <v>6580495.2000000002</v>
      </c>
    </row>
    <row r="19" spans="2:11" customFormat="1" ht="7.5" customHeight="1" x14ac:dyDescent="0.45">
      <c r="B19" s="90"/>
      <c r="C19" s="90"/>
      <c r="D19" s="90"/>
      <c r="E19" s="90"/>
      <c r="F19" s="90"/>
      <c r="G19" s="90"/>
      <c r="H19" s="90"/>
      <c r="I19" s="90"/>
      <c r="J19" s="90"/>
    </row>
    <row r="20" spans="2:11" ht="15" customHeight="1" x14ac:dyDescent="0.35">
      <c r="B20" s="91" t="s">
        <v>269</v>
      </c>
      <c r="C20" s="91"/>
      <c r="D20" s="91"/>
      <c r="E20" s="91"/>
      <c r="F20" s="91"/>
      <c r="G20" s="92"/>
      <c r="H20" s="92"/>
      <c r="I20" s="92"/>
      <c r="J20" s="93"/>
    </row>
    <row r="21" spans="2:11" ht="13.9" x14ac:dyDescent="0.35">
      <c r="B21" s="91"/>
      <c r="C21" s="91"/>
      <c r="D21" s="91"/>
      <c r="E21" s="91"/>
      <c r="F21" s="91"/>
      <c r="G21" s="92"/>
      <c r="H21" s="92"/>
      <c r="I21" s="92"/>
      <c r="J21" s="94"/>
    </row>
    <row r="22" spans="2:11" ht="13.9" x14ac:dyDescent="0.35">
      <c r="B22" s="91"/>
      <c r="C22" s="91"/>
      <c r="D22" s="91"/>
      <c r="E22" s="91"/>
      <c r="F22" s="91"/>
      <c r="G22" s="92"/>
      <c r="H22" s="92"/>
      <c r="I22" s="92"/>
      <c r="J22" s="93"/>
    </row>
    <row r="23" spans="2:11" ht="13.9" x14ac:dyDescent="0.35">
      <c r="B23" s="91"/>
      <c r="C23" s="91"/>
      <c r="D23" s="91"/>
      <c r="E23" s="91"/>
      <c r="F23" s="91"/>
      <c r="G23" s="92"/>
      <c r="H23" s="92"/>
      <c r="I23" s="92"/>
      <c r="J23" s="93"/>
    </row>
    <row r="25" spans="2:11" ht="25.15" x14ac:dyDescent="0.35">
      <c r="B25" s="49"/>
      <c r="C25" s="49"/>
      <c r="D25" s="49"/>
      <c r="E25" s="49"/>
      <c r="F25" s="49"/>
      <c r="G25" s="6"/>
      <c r="H25" s="6"/>
      <c r="I25" s="6"/>
    </row>
  </sheetData>
  <mergeCells count="14">
    <mergeCell ref="J3:J4"/>
    <mergeCell ref="B2:J2"/>
    <mergeCell ref="E3:E4"/>
    <mergeCell ref="F3:F4"/>
    <mergeCell ref="B25:F25"/>
    <mergeCell ref="B20:F23"/>
    <mergeCell ref="B3:B4"/>
    <mergeCell ref="C3:C4"/>
    <mergeCell ref="D3:D4"/>
    <mergeCell ref="G3:G4"/>
    <mergeCell ref="I3:I4"/>
    <mergeCell ref="B18:I18"/>
    <mergeCell ref="B5:J5"/>
    <mergeCell ref="H3:H4"/>
  </mergeCells>
  <conditionalFormatting sqref="K1:K18 K20:K1048576">
    <cfRule type="cellIs" dxfId="4" priority="5" operator="greaterThan">
      <formula>4</formula>
    </cfRule>
  </conditionalFormatting>
  <conditionalFormatting sqref="K1:K18">
    <cfRule type="cellIs" dxfId="3" priority="1" operator="greaterThan">
      <formula>0.04</formula>
    </cfRule>
  </conditionalFormatting>
  <conditionalFormatting sqref="K20:K1048576">
    <cfRule type="cellIs" dxfId="2" priority="4" operator="greaterThan">
      <formula>0.04</formula>
    </cfRule>
  </conditionalFormatting>
  <pageMargins left="0.511811024" right="0.511811024" top="0.78740157499999996" bottom="0.78740157499999996" header="0.31496062000000002" footer="0.31496062000000002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45CC-A18F-4881-A71A-7A9CA9557333}">
  <sheetPr codeName="Planilha3"/>
  <dimension ref="B1:Q15"/>
  <sheetViews>
    <sheetView showGridLines="0" zoomScale="55" zoomScaleNormal="55" workbookViewId="0">
      <selection activeCell="B2" sqref="B2:J13"/>
    </sheetView>
  </sheetViews>
  <sheetFormatPr defaultColWidth="9.1328125" defaultRowHeight="13.5" x14ac:dyDescent="0.35"/>
  <cols>
    <col min="1" max="1" width="0.86328125" style="1" customWidth="1"/>
    <col min="2" max="2" width="70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8" width="14.73046875" style="1" customWidth="1"/>
    <col min="9" max="9" width="11.86328125" style="1" customWidth="1"/>
    <col min="10" max="10" width="24.73046875" style="1" customWidth="1"/>
    <col min="11" max="11" width="10.86328125" style="1" customWidth="1"/>
    <col min="12" max="12" width="0.86328125" style="1" customWidth="1"/>
    <col min="13" max="13" width="9.1328125" style="1"/>
    <col min="14" max="14" width="9.265625" style="1" bestFit="1" customWidth="1"/>
    <col min="15" max="15" width="3.59765625" style="1" customWidth="1"/>
    <col min="16" max="16" width="13.265625" style="1" bestFit="1" customWidth="1"/>
    <col min="17" max="16384" width="9.1328125" style="1"/>
  </cols>
  <sheetData>
    <row r="1" spans="2:17" ht="13.9" thickBot="1" x14ac:dyDescent="0.4"/>
    <row r="2" spans="2:17" ht="21" thickBot="1" x14ac:dyDescent="0.4">
      <c r="B2" s="95" t="s">
        <v>262</v>
      </c>
      <c r="C2" s="96"/>
      <c r="D2" s="96"/>
      <c r="E2" s="96"/>
      <c r="F2" s="96"/>
      <c r="G2" s="96"/>
      <c r="H2" s="96"/>
      <c r="I2" s="96"/>
      <c r="J2" s="97"/>
    </row>
    <row r="3" spans="2:17" ht="15" customHeight="1" thickBot="1" x14ac:dyDescent="0.4">
      <c r="B3" s="53" t="s">
        <v>6</v>
      </c>
      <c r="C3" s="54" t="s">
        <v>0</v>
      </c>
      <c r="D3" s="54" t="s">
        <v>1</v>
      </c>
      <c r="E3" s="54" t="s">
        <v>4</v>
      </c>
      <c r="F3" s="54" t="s">
        <v>3</v>
      </c>
      <c r="G3" s="55" t="s">
        <v>263</v>
      </c>
      <c r="H3" s="55" t="s">
        <v>283</v>
      </c>
      <c r="I3" s="55" t="s">
        <v>264</v>
      </c>
      <c r="J3" s="56" t="s">
        <v>285</v>
      </c>
      <c r="M3" s="2" t="s">
        <v>265</v>
      </c>
      <c r="N3" s="8">
        <f>PROFISSIONAIS!N3</f>
        <v>0.29580000000000001</v>
      </c>
      <c r="P3" s="2" t="s">
        <v>284</v>
      </c>
      <c r="Q3" s="8">
        <f>PROFISSIONAIS!Q3</f>
        <v>0.2</v>
      </c>
    </row>
    <row r="4" spans="2:17" ht="15" customHeight="1" thickBot="1" x14ac:dyDescent="0.4">
      <c r="B4" s="57"/>
      <c r="C4" s="98"/>
      <c r="D4" s="98"/>
      <c r="E4" s="98"/>
      <c r="F4" s="98"/>
      <c r="G4" s="99"/>
      <c r="H4" s="99"/>
      <c r="I4" s="99"/>
      <c r="J4" s="60"/>
      <c r="M4" s="3"/>
      <c r="N4" s="4">
        <f>N3+1</f>
        <v>1.2958000000000001</v>
      </c>
      <c r="Q4" s="7">
        <f>1-Q3</f>
        <v>0.8</v>
      </c>
    </row>
    <row r="5" spans="2:17" ht="15.4" thickBot="1" x14ac:dyDescent="0.4">
      <c r="B5" s="100" t="s">
        <v>252</v>
      </c>
      <c r="C5" s="101"/>
      <c r="D5" s="101"/>
      <c r="E5" s="101"/>
      <c r="F5" s="101"/>
      <c r="G5" s="101"/>
      <c r="H5" s="101"/>
      <c r="I5" s="101"/>
      <c r="J5" s="102"/>
    </row>
    <row r="6" spans="2:17" ht="13.9" x14ac:dyDescent="0.35">
      <c r="B6" s="103" t="s">
        <v>157</v>
      </c>
      <c r="C6" s="65" t="s">
        <v>327</v>
      </c>
      <c r="D6" s="104" t="s">
        <v>76</v>
      </c>
      <c r="E6" s="67" t="s">
        <v>179</v>
      </c>
      <c r="F6" s="68">
        <v>1.25</v>
      </c>
      <c r="G6" s="68">
        <f>ROUND(F6*$N$4,2)</f>
        <v>1.62</v>
      </c>
      <c r="H6" s="68">
        <f>ROUND(G6*$Q$4,2)</f>
        <v>1.3</v>
      </c>
      <c r="I6" s="105">
        <v>72000</v>
      </c>
      <c r="J6" s="71">
        <f>H6*I6</f>
        <v>93600</v>
      </c>
      <c r="K6" s="7"/>
    </row>
    <row r="7" spans="2:17" ht="14.25" thickBot="1" x14ac:dyDescent="0.4">
      <c r="B7" s="106" t="s">
        <v>177</v>
      </c>
      <c r="C7" s="80" t="s">
        <v>327</v>
      </c>
      <c r="D7" s="81" t="s">
        <v>16</v>
      </c>
      <c r="E7" s="82" t="s">
        <v>2</v>
      </c>
      <c r="F7" s="83">
        <v>258</v>
      </c>
      <c r="G7" s="83">
        <f>ROUND(F7*$N$4,2)</f>
        <v>334.32</v>
      </c>
      <c r="H7" s="83">
        <f>ROUND(G7*$Q$4,2)</f>
        <v>267.45999999999998</v>
      </c>
      <c r="I7" s="107">
        <v>120</v>
      </c>
      <c r="J7" s="108">
        <f>H7*I7</f>
        <v>32095.199999999997</v>
      </c>
      <c r="K7" s="7"/>
    </row>
    <row r="8" spans="2:17" ht="18" thickBot="1" x14ac:dyDescent="0.55000000000000004">
      <c r="B8" s="109" t="s">
        <v>266</v>
      </c>
      <c r="C8" s="110"/>
      <c r="D8" s="110"/>
      <c r="E8" s="110"/>
      <c r="F8" s="110"/>
      <c r="G8" s="110"/>
      <c r="H8" s="110"/>
      <c r="I8" s="110"/>
      <c r="J8" s="111">
        <f>SUM(J6:J7)</f>
        <v>125695.2</v>
      </c>
    </row>
    <row r="9" spans="2:17" customFormat="1" ht="14.25" x14ac:dyDescent="0.45">
      <c r="B9" s="90"/>
      <c r="C9" s="90"/>
      <c r="D9" s="90"/>
      <c r="E9" s="90"/>
      <c r="F9" s="90"/>
      <c r="G9" s="90"/>
      <c r="H9" s="90"/>
      <c r="I9" s="90"/>
      <c r="J9" s="90"/>
    </row>
    <row r="10" spans="2:17" ht="15" customHeight="1" x14ac:dyDescent="0.35">
      <c r="B10" s="91" t="s">
        <v>270</v>
      </c>
      <c r="C10" s="91"/>
      <c r="D10" s="91"/>
      <c r="E10" s="91"/>
      <c r="F10" s="91"/>
      <c r="G10" s="92"/>
      <c r="H10" s="92"/>
      <c r="I10" s="92"/>
      <c r="J10" s="92"/>
    </row>
    <row r="11" spans="2:17" ht="13.9" x14ac:dyDescent="0.35">
      <c r="B11" s="91"/>
      <c r="C11" s="91"/>
      <c r="D11" s="91"/>
      <c r="E11" s="91"/>
      <c r="F11" s="91"/>
      <c r="G11" s="92"/>
      <c r="H11" s="92"/>
      <c r="I11" s="92"/>
      <c r="J11" s="92"/>
    </row>
    <row r="12" spans="2:17" ht="13.9" x14ac:dyDescent="0.35">
      <c r="B12" s="91"/>
      <c r="C12" s="91"/>
      <c r="D12" s="91"/>
      <c r="E12" s="91"/>
      <c r="F12" s="91"/>
      <c r="G12" s="92"/>
      <c r="H12" s="92"/>
      <c r="I12" s="92"/>
      <c r="J12" s="92"/>
    </row>
    <row r="13" spans="2:17" ht="13.9" x14ac:dyDescent="0.35">
      <c r="B13" s="91"/>
      <c r="C13" s="91"/>
      <c r="D13" s="91"/>
      <c r="E13" s="91"/>
      <c r="F13" s="91"/>
      <c r="G13" s="92"/>
      <c r="H13" s="92"/>
      <c r="I13" s="92"/>
      <c r="J13" s="92"/>
    </row>
    <row r="15" spans="2:17" ht="25.15" x14ac:dyDescent="0.35">
      <c r="B15" s="49"/>
      <c r="C15" s="49"/>
      <c r="D15" s="49"/>
      <c r="E15" s="49"/>
      <c r="F15" s="49"/>
      <c r="G15" s="6"/>
      <c r="H15" s="6"/>
      <c r="I15" s="6"/>
      <c r="J15" s="6"/>
    </row>
  </sheetData>
  <mergeCells count="14">
    <mergeCell ref="J3:J4"/>
    <mergeCell ref="B2:J2"/>
    <mergeCell ref="B5:J5"/>
    <mergeCell ref="F3:F4"/>
    <mergeCell ref="B10:F13"/>
    <mergeCell ref="G3:G4"/>
    <mergeCell ref="I3:I4"/>
    <mergeCell ref="H3:H4"/>
    <mergeCell ref="B15:F15"/>
    <mergeCell ref="B3:B4"/>
    <mergeCell ref="C3:C4"/>
    <mergeCell ref="D3:D4"/>
    <mergeCell ref="E3:E4"/>
    <mergeCell ref="B8:I8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D307-C4A3-4812-8B0A-18B4D74C5CC1}">
  <sheetPr codeName="Planilha4"/>
  <dimension ref="B1:Q16"/>
  <sheetViews>
    <sheetView showGridLines="0" zoomScale="55" zoomScaleNormal="55" workbookViewId="0">
      <selection activeCell="B2" sqref="B2:J14"/>
    </sheetView>
  </sheetViews>
  <sheetFormatPr defaultColWidth="9.1328125" defaultRowHeight="13.5" x14ac:dyDescent="0.35"/>
  <cols>
    <col min="1" max="1" width="0.73046875" style="1" customWidth="1"/>
    <col min="2" max="2" width="70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8" width="14.73046875" style="1" customWidth="1"/>
    <col min="9" max="9" width="11.86328125" style="1" customWidth="1"/>
    <col min="10" max="10" width="24.73046875" style="1" customWidth="1"/>
    <col min="11" max="11" width="10.3984375" style="17" customWidth="1"/>
    <col min="12" max="12" width="1.73046875" style="1" customWidth="1"/>
    <col min="13" max="13" width="9.1328125" style="1"/>
    <col min="14" max="14" width="9.265625" style="1" bestFit="1" customWidth="1"/>
    <col min="15" max="15" width="3" style="1" customWidth="1"/>
    <col min="16" max="16" width="13.265625" style="1" bestFit="1" customWidth="1"/>
    <col min="17" max="16384" width="9.1328125" style="1"/>
  </cols>
  <sheetData>
    <row r="1" spans="2:17" ht="13.9" thickBot="1" x14ac:dyDescent="0.4"/>
    <row r="2" spans="2:17" ht="21" thickBot="1" x14ac:dyDescent="0.4">
      <c r="B2" s="95" t="s">
        <v>260</v>
      </c>
      <c r="C2" s="96"/>
      <c r="D2" s="96"/>
      <c r="E2" s="96"/>
      <c r="F2" s="96"/>
      <c r="G2" s="96"/>
      <c r="H2" s="96"/>
      <c r="I2" s="96"/>
      <c r="J2" s="97"/>
    </row>
    <row r="3" spans="2:17" ht="15" customHeight="1" thickBot="1" x14ac:dyDescent="0.4">
      <c r="B3" s="53" t="s">
        <v>7</v>
      </c>
      <c r="C3" s="54" t="s">
        <v>0</v>
      </c>
      <c r="D3" s="54" t="s">
        <v>1</v>
      </c>
      <c r="E3" s="54" t="s">
        <v>4</v>
      </c>
      <c r="F3" s="54" t="s">
        <v>3</v>
      </c>
      <c r="G3" s="55" t="s">
        <v>263</v>
      </c>
      <c r="H3" s="55" t="s">
        <v>283</v>
      </c>
      <c r="I3" s="55" t="s">
        <v>264</v>
      </c>
      <c r="J3" s="56" t="s">
        <v>285</v>
      </c>
      <c r="M3" s="2" t="s">
        <v>265</v>
      </c>
      <c r="N3" s="8">
        <f>PROFISSIONAIS!N3</f>
        <v>0.29580000000000001</v>
      </c>
      <c r="P3" s="2" t="s">
        <v>284</v>
      </c>
      <c r="Q3" s="8">
        <f>PROFISSIONAIS!Q3</f>
        <v>0.2</v>
      </c>
    </row>
    <row r="4" spans="2:17" ht="15" customHeight="1" thickBot="1" x14ac:dyDescent="0.4">
      <c r="B4" s="57"/>
      <c r="C4" s="98"/>
      <c r="D4" s="98"/>
      <c r="E4" s="98"/>
      <c r="F4" s="98"/>
      <c r="G4" s="99"/>
      <c r="H4" s="99"/>
      <c r="I4" s="99"/>
      <c r="J4" s="60"/>
      <c r="M4" s="3"/>
      <c r="N4" s="4">
        <f>N3+1</f>
        <v>1.2958000000000001</v>
      </c>
      <c r="Q4" s="7">
        <f>1-Q3</f>
        <v>0.8</v>
      </c>
    </row>
    <row r="5" spans="2:17" ht="15.4" thickBot="1" x14ac:dyDescent="0.4">
      <c r="B5" s="112" t="s">
        <v>286</v>
      </c>
      <c r="C5" s="113"/>
      <c r="D5" s="113"/>
      <c r="E5" s="113"/>
      <c r="F5" s="113"/>
      <c r="G5" s="113"/>
      <c r="H5" s="113"/>
      <c r="I5" s="113"/>
      <c r="J5" s="114"/>
    </row>
    <row r="6" spans="2:17" ht="27.75" x14ac:dyDescent="0.35">
      <c r="B6" s="103" t="s">
        <v>100</v>
      </c>
      <c r="C6" s="65" t="s">
        <v>327</v>
      </c>
      <c r="D6" s="115" t="s">
        <v>18</v>
      </c>
      <c r="E6" s="67" t="s">
        <v>2</v>
      </c>
      <c r="F6" s="68">
        <v>1356.9</v>
      </c>
      <c r="G6" s="68">
        <f>ROUND(F6*$N$4,2)</f>
        <v>1758.27</v>
      </c>
      <c r="H6" s="68">
        <f>ROUND(G6*$Q$4,2)</f>
        <v>1406.62</v>
      </c>
      <c r="I6" s="105">
        <v>72</v>
      </c>
      <c r="J6" s="71">
        <f>H6*I6</f>
        <v>101276.63999999998</v>
      </c>
      <c r="K6" s="7"/>
    </row>
    <row r="7" spans="2:17" ht="27.75" x14ac:dyDescent="0.35">
      <c r="B7" s="116" t="s">
        <v>102</v>
      </c>
      <c r="C7" s="72" t="s">
        <v>327</v>
      </c>
      <c r="D7" s="117" t="s">
        <v>20</v>
      </c>
      <c r="E7" s="74" t="s">
        <v>2</v>
      </c>
      <c r="F7" s="75">
        <v>3251.16</v>
      </c>
      <c r="G7" s="75">
        <f>ROUND(F7*$N$4,2)</f>
        <v>4212.8500000000004</v>
      </c>
      <c r="H7" s="75">
        <f>ROUND(G7*$Q$4,2)</f>
        <v>3370.28</v>
      </c>
      <c r="I7" s="118">
        <v>24</v>
      </c>
      <c r="J7" s="79">
        <f t="shared" ref="J7:J9" si="0">H7*I7</f>
        <v>80886.720000000001</v>
      </c>
      <c r="K7" s="7"/>
    </row>
    <row r="8" spans="2:17" ht="27.75" x14ac:dyDescent="0.35">
      <c r="B8" s="116" t="s">
        <v>101</v>
      </c>
      <c r="C8" s="72" t="s">
        <v>327</v>
      </c>
      <c r="D8" s="117" t="s">
        <v>19</v>
      </c>
      <c r="E8" s="74" t="s">
        <v>5</v>
      </c>
      <c r="F8" s="75">
        <v>0.48</v>
      </c>
      <c r="G8" s="75">
        <f>ROUND(F8*$N$4,2)</f>
        <v>0.62</v>
      </c>
      <c r="H8" s="75">
        <f>ROUND(G8*$Q$4,2)</f>
        <v>0.5</v>
      </c>
      <c r="I8" s="118">
        <v>300000</v>
      </c>
      <c r="J8" s="79">
        <f t="shared" si="0"/>
        <v>150000</v>
      </c>
      <c r="K8" s="7"/>
    </row>
    <row r="9" spans="2:17" ht="28.15" thickBot="1" x14ac:dyDescent="0.4">
      <c r="B9" s="119" t="s">
        <v>99</v>
      </c>
      <c r="C9" s="120" t="s">
        <v>327</v>
      </c>
      <c r="D9" s="121" t="s">
        <v>17</v>
      </c>
      <c r="E9" s="122" t="s">
        <v>5</v>
      </c>
      <c r="F9" s="123">
        <v>0.37</v>
      </c>
      <c r="G9" s="123">
        <f>ROUND(F9*$N$4,2)</f>
        <v>0.48</v>
      </c>
      <c r="H9" s="123">
        <f>ROUND(G9*$Q$4,2)</f>
        <v>0.38</v>
      </c>
      <c r="I9" s="124">
        <v>600000</v>
      </c>
      <c r="J9" s="108">
        <f t="shared" si="0"/>
        <v>228000</v>
      </c>
      <c r="K9" s="7"/>
    </row>
    <row r="10" spans="2:17" ht="18" thickBot="1" x14ac:dyDescent="0.4">
      <c r="B10" s="125" t="s">
        <v>266</v>
      </c>
      <c r="C10" s="126"/>
      <c r="D10" s="126"/>
      <c r="E10" s="126"/>
      <c r="F10" s="126"/>
      <c r="G10" s="126"/>
      <c r="H10" s="126"/>
      <c r="I10" s="127"/>
      <c r="J10" s="128">
        <f>SUM(J6:J9)</f>
        <v>560163.36</v>
      </c>
    </row>
    <row r="11" spans="2:17" customFormat="1" ht="14.25" x14ac:dyDescent="0.45">
      <c r="B11" s="90"/>
      <c r="C11" s="90"/>
      <c r="D11" s="90"/>
      <c r="E11" s="90"/>
      <c r="F11" s="90"/>
      <c r="G11" s="90"/>
      <c r="H11" s="90"/>
      <c r="I11" s="90"/>
      <c r="J11" s="90"/>
      <c r="K11" s="18"/>
    </row>
    <row r="12" spans="2:17" x14ac:dyDescent="0.35">
      <c r="B12" s="129" t="s">
        <v>271</v>
      </c>
      <c r="C12" s="129"/>
      <c r="D12" s="129"/>
      <c r="E12" s="129"/>
      <c r="F12" s="129"/>
      <c r="G12" s="129"/>
      <c r="H12" s="129"/>
      <c r="I12" s="129"/>
      <c r="J12" s="129"/>
    </row>
    <row r="13" spans="2:17" x14ac:dyDescent="0.35">
      <c r="B13" s="129"/>
      <c r="C13" s="129"/>
      <c r="D13" s="129"/>
      <c r="E13" s="129"/>
      <c r="F13" s="129"/>
      <c r="G13" s="129"/>
      <c r="H13" s="129"/>
      <c r="I13" s="129"/>
      <c r="J13" s="129"/>
    </row>
    <row r="14" spans="2:17" x14ac:dyDescent="0.35">
      <c r="B14" s="129"/>
      <c r="C14" s="129"/>
      <c r="D14" s="129"/>
      <c r="E14" s="129"/>
      <c r="F14" s="129"/>
      <c r="G14" s="129"/>
      <c r="H14" s="129"/>
      <c r="I14" s="129"/>
      <c r="J14" s="129"/>
    </row>
    <row r="15" spans="2:17" x14ac:dyDescent="0.35">
      <c r="B15" s="93"/>
      <c r="C15" s="93"/>
      <c r="D15" s="93"/>
      <c r="E15" s="93"/>
      <c r="F15" s="93"/>
      <c r="G15" s="93"/>
      <c r="H15" s="93"/>
      <c r="I15" s="93"/>
      <c r="J15" s="93"/>
    </row>
    <row r="16" spans="2:17" ht="25.15" x14ac:dyDescent="0.35">
      <c r="B16" s="49"/>
      <c r="C16" s="49"/>
      <c r="D16" s="49"/>
      <c r="E16" s="49"/>
      <c r="F16" s="49"/>
      <c r="G16" s="6"/>
      <c r="H16" s="6"/>
      <c r="I16" s="6"/>
    </row>
  </sheetData>
  <mergeCells count="14">
    <mergeCell ref="B5:J5"/>
    <mergeCell ref="B10:I10"/>
    <mergeCell ref="B12:J14"/>
    <mergeCell ref="B16:F16"/>
    <mergeCell ref="B2:J2"/>
    <mergeCell ref="B3:B4"/>
    <mergeCell ref="C3:C4"/>
    <mergeCell ref="D3:D4"/>
    <mergeCell ref="E3:E4"/>
    <mergeCell ref="F3:F4"/>
    <mergeCell ref="G3:G4"/>
    <mergeCell ref="I3:I4"/>
    <mergeCell ref="J3:J4"/>
    <mergeCell ref="H3:H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7B01-491C-444F-8AED-92F47306FAF4}">
  <dimension ref="B1:L15"/>
  <sheetViews>
    <sheetView showGridLines="0" zoomScale="70" zoomScaleNormal="70" workbookViewId="0">
      <selection activeCell="B2" sqref="B2:F15"/>
    </sheetView>
  </sheetViews>
  <sheetFormatPr defaultColWidth="9.1328125" defaultRowHeight="13.5" x14ac:dyDescent="0.35"/>
  <cols>
    <col min="1" max="1" width="0.73046875" style="1" customWidth="1"/>
    <col min="2" max="2" width="80.86328125" style="1" customWidth="1"/>
    <col min="3" max="3" width="28.73046875" style="1" customWidth="1"/>
    <col min="4" max="4" width="13.59765625" style="1" bestFit="1" customWidth="1"/>
    <col min="5" max="5" width="10.59765625" style="1" customWidth="1"/>
    <col min="6" max="6" width="14.73046875" style="1" customWidth="1"/>
    <col min="7" max="7" width="1.73046875" style="1" customWidth="1"/>
    <col min="8" max="8" width="9.1328125" style="1"/>
    <col min="9" max="9" width="9.265625" style="1" bestFit="1" customWidth="1"/>
    <col min="10" max="10" width="3" style="1" customWidth="1"/>
    <col min="11" max="11" width="13.265625" style="1" bestFit="1" customWidth="1"/>
    <col min="12" max="16384" width="9.1328125" style="1"/>
  </cols>
  <sheetData>
    <row r="1" spans="2:12" ht="13.9" thickBot="1" x14ac:dyDescent="0.4"/>
    <row r="2" spans="2:12" ht="21" thickBot="1" x14ac:dyDescent="0.4">
      <c r="B2" s="95" t="s">
        <v>297</v>
      </c>
      <c r="C2" s="96"/>
      <c r="D2" s="96"/>
      <c r="E2" s="96"/>
      <c r="F2" s="97"/>
    </row>
    <row r="3" spans="2:12" ht="13.9" thickBot="1" x14ac:dyDescent="0.4">
      <c r="B3" s="53" t="s">
        <v>295</v>
      </c>
      <c r="C3" s="54" t="s">
        <v>0</v>
      </c>
      <c r="D3" s="54" t="s">
        <v>1</v>
      </c>
      <c r="E3" s="54" t="s">
        <v>4</v>
      </c>
      <c r="F3" s="56" t="s">
        <v>3</v>
      </c>
      <c r="H3" s="2" t="s">
        <v>265</v>
      </c>
      <c r="I3" s="8">
        <f>PROFISSIONAIS!N3</f>
        <v>0.29580000000000001</v>
      </c>
      <c r="K3" s="2" t="s">
        <v>284</v>
      </c>
      <c r="L3" s="8">
        <f>PROFISSIONAIS!Q3</f>
        <v>0.2</v>
      </c>
    </row>
    <row r="4" spans="2:12" ht="13.9" thickBot="1" x14ac:dyDescent="0.4">
      <c r="B4" s="57"/>
      <c r="C4" s="98"/>
      <c r="D4" s="98"/>
      <c r="E4" s="98"/>
      <c r="F4" s="130"/>
      <c r="H4" s="3"/>
      <c r="I4" s="4">
        <f>I3+1</f>
        <v>1.2958000000000001</v>
      </c>
      <c r="L4" s="7">
        <f>1-L3</f>
        <v>0.8</v>
      </c>
    </row>
    <row r="5" spans="2:12" ht="15.4" thickBot="1" x14ac:dyDescent="0.4">
      <c r="B5" s="131" t="s">
        <v>294</v>
      </c>
      <c r="C5" s="132"/>
      <c r="D5" s="132"/>
      <c r="E5" s="132"/>
      <c r="F5" s="133"/>
    </row>
    <row r="6" spans="2:12" ht="13.9" x14ac:dyDescent="0.35">
      <c r="B6" s="134" t="s">
        <v>214</v>
      </c>
      <c r="C6" s="135" t="s">
        <v>329</v>
      </c>
      <c r="D6" s="136">
        <v>20001021</v>
      </c>
      <c r="E6" s="137" t="s">
        <v>173</v>
      </c>
      <c r="F6" s="138">
        <v>20</v>
      </c>
    </row>
    <row r="7" spans="2:12" ht="27.75" x14ac:dyDescent="0.35">
      <c r="B7" s="116" t="s">
        <v>215</v>
      </c>
      <c r="C7" s="72" t="s">
        <v>329</v>
      </c>
      <c r="D7" s="117">
        <v>20001022</v>
      </c>
      <c r="E7" s="139" t="s">
        <v>173</v>
      </c>
      <c r="F7" s="140">
        <v>50</v>
      </c>
    </row>
    <row r="8" spans="2:12" ht="13.9" x14ac:dyDescent="0.35">
      <c r="B8" s="116" t="s">
        <v>216</v>
      </c>
      <c r="C8" s="72" t="s">
        <v>329</v>
      </c>
      <c r="D8" s="117">
        <v>20001023</v>
      </c>
      <c r="E8" s="139" t="s">
        <v>173</v>
      </c>
      <c r="F8" s="140">
        <v>100</v>
      </c>
    </row>
    <row r="9" spans="2:12" ht="17.25" customHeight="1" thickBot="1" x14ac:dyDescent="0.4">
      <c r="B9" s="106" t="s">
        <v>217</v>
      </c>
      <c r="C9" s="80" t="s">
        <v>329</v>
      </c>
      <c r="D9" s="141">
        <v>20001024</v>
      </c>
      <c r="E9" s="142" t="s">
        <v>173</v>
      </c>
      <c r="F9" s="143">
        <v>30</v>
      </c>
    </row>
    <row r="10" spans="2:12" customFormat="1" ht="14.25" x14ac:dyDescent="0.45">
      <c r="B10" s="90"/>
      <c r="C10" s="90"/>
      <c r="D10" s="90"/>
      <c r="E10" s="90"/>
      <c r="F10" s="90"/>
    </row>
    <row r="11" spans="2:12" x14ac:dyDescent="0.35">
      <c r="B11" s="129" t="s">
        <v>293</v>
      </c>
      <c r="C11" s="129"/>
      <c r="D11" s="129"/>
      <c r="E11" s="129"/>
      <c r="F11" s="129"/>
    </row>
    <row r="12" spans="2:12" x14ac:dyDescent="0.35">
      <c r="B12" s="129"/>
      <c r="C12" s="129"/>
      <c r="D12" s="129"/>
      <c r="E12" s="129"/>
      <c r="F12" s="129"/>
    </row>
    <row r="13" spans="2:12" x14ac:dyDescent="0.35">
      <c r="B13" s="129"/>
      <c r="C13" s="129"/>
      <c r="D13" s="129"/>
      <c r="E13" s="129"/>
      <c r="F13" s="129"/>
    </row>
    <row r="14" spans="2:12" x14ac:dyDescent="0.35">
      <c r="B14" s="129"/>
      <c r="C14" s="129"/>
      <c r="D14" s="129"/>
      <c r="E14" s="129"/>
      <c r="F14" s="129"/>
    </row>
    <row r="15" spans="2:12" x14ac:dyDescent="0.35">
      <c r="B15" s="129"/>
      <c r="C15" s="129"/>
      <c r="D15" s="129"/>
      <c r="E15" s="129"/>
      <c r="F15" s="129"/>
    </row>
  </sheetData>
  <mergeCells count="8">
    <mergeCell ref="B11:F15"/>
    <mergeCell ref="B5:F5"/>
    <mergeCell ref="B2:F2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503C-AADB-4556-AC8E-FEA648B49D30}">
  <sheetPr codeName="Planilha7"/>
  <dimension ref="B1:Q68"/>
  <sheetViews>
    <sheetView showGridLines="0" topLeftCell="A48" zoomScale="40" zoomScaleNormal="40" workbookViewId="0">
      <selection activeCell="B62" sqref="B2:J65"/>
    </sheetView>
  </sheetViews>
  <sheetFormatPr defaultColWidth="9.1328125" defaultRowHeight="13.5" x14ac:dyDescent="0.35"/>
  <cols>
    <col min="1" max="1" width="0.73046875" style="1" customWidth="1"/>
    <col min="2" max="2" width="70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6" width="14.86328125" style="1" customWidth="1"/>
    <col min="7" max="8" width="14.73046875" style="1" customWidth="1"/>
    <col min="9" max="9" width="11.73046875" style="1" customWidth="1"/>
    <col min="10" max="10" width="25.3984375" style="1" bestFit="1" customWidth="1"/>
    <col min="11" max="11" width="10.86328125" style="1" customWidth="1"/>
    <col min="12" max="12" width="0.3984375" style="1" customWidth="1"/>
    <col min="13" max="13" width="9.1328125" style="1"/>
    <col min="14" max="14" width="9.265625" style="1" bestFit="1" customWidth="1"/>
    <col min="15" max="15" width="2.59765625" style="1" customWidth="1"/>
    <col min="16" max="17" width="13.265625" style="1" bestFit="1" customWidth="1"/>
    <col min="18" max="16384" width="9.1328125" style="1"/>
  </cols>
  <sheetData>
    <row r="1" spans="2:17" ht="13.9" thickBot="1" x14ac:dyDescent="0.4"/>
    <row r="2" spans="2:17" ht="21" thickBot="1" x14ac:dyDescent="0.4">
      <c r="B2" s="95" t="s">
        <v>261</v>
      </c>
      <c r="C2" s="96"/>
      <c r="D2" s="96"/>
      <c r="E2" s="96"/>
      <c r="F2" s="96"/>
      <c r="G2" s="96"/>
      <c r="H2" s="96"/>
      <c r="I2" s="96"/>
      <c r="J2" s="97"/>
    </row>
    <row r="3" spans="2:17" ht="15" customHeight="1" thickBot="1" x14ac:dyDescent="0.4">
      <c r="B3" s="53" t="s">
        <v>7</v>
      </c>
      <c r="C3" s="54" t="s">
        <v>0</v>
      </c>
      <c r="D3" s="54" t="s">
        <v>1</v>
      </c>
      <c r="E3" s="54" t="s">
        <v>4</v>
      </c>
      <c r="F3" s="54" t="s">
        <v>3</v>
      </c>
      <c r="G3" s="55" t="s">
        <v>263</v>
      </c>
      <c r="H3" s="55" t="s">
        <v>283</v>
      </c>
      <c r="I3" s="55" t="s">
        <v>264</v>
      </c>
      <c r="J3" s="56" t="s">
        <v>285</v>
      </c>
      <c r="M3" s="2" t="s">
        <v>265</v>
      </c>
      <c r="N3" s="8">
        <f>PROFISSIONAIS!N3</f>
        <v>0.29580000000000001</v>
      </c>
      <c r="P3" s="2" t="s">
        <v>284</v>
      </c>
      <c r="Q3" s="8">
        <f>PROFISSIONAIS!Q3</f>
        <v>0.2</v>
      </c>
    </row>
    <row r="4" spans="2:17" ht="15" customHeight="1" thickBot="1" x14ac:dyDescent="0.4">
      <c r="B4" s="57"/>
      <c r="C4" s="98"/>
      <c r="D4" s="98"/>
      <c r="E4" s="98"/>
      <c r="F4" s="98"/>
      <c r="G4" s="99"/>
      <c r="H4" s="99"/>
      <c r="I4" s="99"/>
      <c r="J4" s="60"/>
      <c r="M4" s="3"/>
      <c r="N4" s="4">
        <f>N3+1</f>
        <v>1.2958000000000001</v>
      </c>
      <c r="Q4" s="4">
        <f>1-Q3</f>
        <v>0.8</v>
      </c>
    </row>
    <row r="5" spans="2:17" ht="15.4" thickBot="1" x14ac:dyDescent="0.4">
      <c r="B5" s="61" t="s">
        <v>238</v>
      </c>
      <c r="C5" s="62"/>
      <c r="D5" s="62"/>
      <c r="E5" s="62"/>
      <c r="F5" s="62"/>
      <c r="G5" s="62"/>
      <c r="H5" s="62"/>
      <c r="I5" s="62"/>
      <c r="J5" s="63"/>
    </row>
    <row r="6" spans="2:17" ht="13.9" x14ac:dyDescent="0.35">
      <c r="B6" s="134" t="s">
        <v>220</v>
      </c>
      <c r="C6" s="158" t="s">
        <v>329</v>
      </c>
      <c r="D6" s="159">
        <v>20003070</v>
      </c>
      <c r="E6" s="155" t="s">
        <v>2</v>
      </c>
      <c r="F6" s="160">
        <v>4418.1000000000004</v>
      </c>
      <c r="G6" s="160">
        <f>ROUND(F6*$N$4,2)</f>
        <v>5724.97</v>
      </c>
      <c r="H6" s="160">
        <f>ROUND(G6*$Q$4,2)</f>
        <v>4579.9799999999996</v>
      </c>
      <c r="I6" s="161">
        <v>24</v>
      </c>
      <c r="J6" s="162">
        <f>H6*I6</f>
        <v>109919.51999999999</v>
      </c>
      <c r="K6" s="7"/>
    </row>
    <row r="7" spans="2:17" ht="27.75" x14ac:dyDescent="0.35">
      <c r="B7" s="116" t="s">
        <v>221</v>
      </c>
      <c r="C7" s="163" t="s">
        <v>329</v>
      </c>
      <c r="D7" s="164">
        <v>20003071</v>
      </c>
      <c r="E7" s="74" t="s">
        <v>5</v>
      </c>
      <c r="F7" s="75">
        <v>7.51</v>
      </c>
      <c r="G7" s="75">
        <f>ROUND(F7*$N$4,2)</f>
        <v>9.73</v>
      </c>
      <c r="H7" s="75">
        <f>ROUND(G7*$Q$4,2)</f>
        <v>7.78</v>
      </c>
      <c r="I7" s="118">
        <v>24000</v>
      </c>
      <c r="J7" s="79">
        <f t="shared" ref="J7:J9" si="0">H7*I7</f>
        <v>186720</v>
      </c>
      <c r="K7" s="7"/>
      <c r="P7" s="21"/>
    </row>
    <row r="8" spans="2:17" ht="27.75" x14ac:dyDescent="0.35">
      <c r="B8" s="116" t="s">
        <v>222</v>
      </c>
      <c r="C8" s="163" t="s">
        <v>329</v>
      </c>
      <c r="D8" s="164">
        <v>20003072</v>
      </c>
      <c r="E8" s="74" t="s">
        <v>5</v>
      </c>
      <c r="F8" s="75">
        <v>6.63</v>
      </c>
      <c r="G8" s="75">
        <f>ROUND(F8*$N$4,2)</f>
        <v>8.59</v>
      </c>
      <c r="H8" s="75">
        <f t="shared" ref="H8:H59" si="1">ROUND(G8*$Q$4,2)</f>
        <v>6.87</v>
      </c>
      <c r="I8" s="118">
        <v>24000</v>
      </c>
      <c r="J8" s="79">
        <f t="shared" si="0"/>
        <v>164880</v>
      </c>
      <c r="K8" s="7"/>
      <c r="P8" s="19"/>
    </row>
    <row r="9" spans="2:17" ht="28.15" thickBot="1" x14ac:dyDescent="0.4">
      <c r="B9" s="116" t="s">
        <v>223</v>
      </c>
      <c r="C9" s="165" t="s">
        <v>329</v>
      </c>
      <c r="D9" s="166">
        <v>20003073</v>
      </c>
      <c r="E9" s="122" t="s">
        <v>5</v>
      </c>
      <c r="F9" s="123">
        <v>2.98</v>
      </c>
      <c r="G9" s="123">
        <f>ROUND(F9*$N$4,2)</f>
        <v>3.86</v>
      </c>
      <c r="H9" s="123">
        <f t="shared" si="1"/>
        <v>3.09</v>
      </c>
      <c r="I9" s="124">
        <v>60000</v>
      </c>
      <c r="J9" s="167">
        <f t="shared" si="0"/>
        <v>185400</v>
      </c>
      <c r="K9" s="7"/>
      <c r="P9" s="19"/>
    </row>
    <row r="10" spans="2:17" ht="15.4" thickBot="1" x14ac:dyDescent="0.4">
      <c r="B10" s="61" t="s">
        <v>239</v>
      </c>
      <c r="C10" s="62"/>
      <c r="D10" s="62"/>
      <c r="E10" s="62"/>
      <c r="F10" s="62"/>
      <c r="G10" s="62"/>
      <c r="H10" s="62"/>
      <c r="I10" s="62"/>
      <c r="J10" s="63"/>
    </row>
    <row r="11" spans="2:17" ht="13.9" x14ac:dyDescent="0.35">
      <c r="B11" s="116" t="s">
        <v>125</v>
      </c>
      <c r="C11" s="168" t="s">
        <v>327</v>
      </c>
      <c r="D11" s="159" t="s">
        <v>43</v>
      </c>
      <c r="E11" s="155" t="s">
        <v>2</v>
      </c>
      <c r="F11" s="160">
        <v>4192.83</v>
      </c>
      <c r="G11" s="160">
        <f>ROUND(F11*$N$4,2)</f>
        <v>5433.07</v>
      </c>
      <c r="H11" s="160">
        <f t="shared" si="1"/>
        <v>4346.46</v>
      </c>
      <c r="I11" s="161">
        <v>48</v>
      </c>
      <c r="J11" s="162">
        <f>H11*I11</f>
        <v>208630.08000000002</v>
      </c>
      <c r="K11" s="7"/>
    </row>
    <row r="12" spans="2:17" ht="13.9" x14ac:dyDescent="0.35">
      <c r="B12" s="116" t="s">
        <v>127</v>
      </c>
      <c r="C12" s="163" t="s">
        <v>327</v>
      </c>
      <c r="D12" s="164" t="s">
        <v>45</v>
      </c>
      <c r="E12" s="74" t="s">
        <v>2</v>
      </c>
      <c r="F12" s="75">
        <v>8385.66</v>
      </c>
      <c r="G12" s="75">
        <f>ROUND(F12*$N$4,2)</f>
        <v>10866.14</v>
      </c>
      <c r="H12" s="75">
        <f t="shared" si="1"/>
        <v>8692.91</v>
      </c>
      <c r="I12" s="118">
        <v>48</v>
      </c>
      <c r="J12" s="79">
        <f t="shared" ref="J12:J14" si="2">H12*I12</f>
        <v>417259.68</v>
      </c>
      <c r="K12" s="7"/>
    </row>
    <row r="13" spans="2:17" ht="13.9" x14ac:dyDescent="0.35">
      <c r="B13" s="116" t="s">
        <v>126</v>
      </c>
      <c r="C13" s="163" t="s">
        <v>327</v>
      </c>
      <c r="D13" s="164" t="s">
        <v>44</v>
      </c>
      <c r="E13" s="74" t="s">
        <v>2</v>
      </c>
      <c r="F13" s="75">
        <v>12576.69</v>
      </c>
      <c r="G13" s="75">
        <f>ROUND(F13*$N$4,2)</f>
        <v>16296.87</v>
      </c>
      <c r="H13" s="75">
        <f t="shared" si="1"/>
        <v>13037.5</v>
      </c>
      <c r="I13" s="118">
        <v>24</v>
      </c>
      <c r="J13" s="79">
        <f t="shared" si="2"/>
        <v>312900</v>
      </c>
      <c r="K13" s="7"/>
    </row>
    <row r="14" spans="2:17" ht="14.25" thickBot="1" x14ac:dyDescent="0.4">
      <c r="B14" s="116" t="s">
        <v>124</v>
      </c>
      <c r="C14" s="165" t="s">
        <v>327</v>
      </c>
      <c r="D14" s="166" t="s">
        <v>42</v>
      </c>
      <c r="E14" s="122" t="s">
        <v>2</v>
      </c>
      <c r="F14" s="123">
        <v>14409.99</v>
      </c>
      <c r="G14" s="123">
        <f>ROUND(F14*$N$4,2)</f>
        <v>18672.47</v>
      </c>
      <c r="H14" s="123">
        <f t="shared" si="1"/>
        <v>14937.98</v>
      </c>
      <c r="I14" s="124">
        <v>24</v>
      </c>
      <c r="J14" s="167">
        <f t="shared" si="2"/>
        <v>358511.52</v>
      </c>
      <c r="K14" s="7"/>
    </row>
    <row r="15" spans="2:17" ht="15.4" thickBot="1" x14ac:dyDescent="0.4">
      <c r="B15" s="61" t="s">
        <v>240</v>
      </c>
      <c r="C15" s="62"/>
      <c r="D15" s="62"/>
      <c r="E15" s="62"/>
      <c r="F15" s="62"/>
      <c r="G15" s="62"/>
      <c r="H15" s="62"/>
      <c r="I15" s="62"/>
      <c r="J15" s="63"/>
    </row>
    <row r="16" spans="2:17" ht="27.75" x14ac:dyDescent="0.35">
      <c r="B16" s="116" t="s">
        <v>128</v>
      </c>
      <c r="C16" s="168" t="s">
        <v>327</v>
      </c>
      <c r="D16" s="159" t="s">
        <v>46</v>
      </c>
      <c r="E16" s="155" t="s">
        <v>2</v>
      </c>
      <c r="F16" s="160">
        <v>2752.83</v>
      </c>
      <c r="G16" s="160">
        <f>ROUND(F16*$N$4,2)</f>
        <v>3567.12</v>
      </c>
      <c r="H16" s="160">
        <f t="shared" si="1"/>
        <v>2853.7</v>
      </c>
      <c r="I16" s="161">
        <v>48</v>
      </c>
      <c r="J16" s="162">
        <f>H16*I16</f>
        <v>136977.59999999998</v>
      </c>
      <c r="K16" s="7"/>
    </row>
    <row r="17" spans="2:11" ht="27.75" x14ac:dyDescent="0.35">
      <c r="B17" s="116" t="s">
        <v>131</v>
      </c>
      <c r="C17" s="163" t="s">
        <v>327</v>
      </c>
      <c r="D17" s="164" t="s">
        <v>49</v>
      </c>
      <c r="E17" s="74" t="s">
        <v>2</v>
      </c>
      <c r="F17" s="75">
        <v>4342.51</v>
      </c>
      <c r="G17" s="75">
        <f>ROUND(F17*$N$4,2)</f>
        <v>5627.02</v>
      </c>
      <c r="H17" s="75">
        <f t="shared" si="1"/>
        <v>4501.62</v>
      </c>
      <c r="I17" s="118">
        <v>48</v>
      </c>
      <c r="J17" s="79">
        <f t="shared" ref="J17:J19" si="3">H17*I17</f>
        <v>216077.76</v>
      </c>
      <c r="K17" s="7"/>
    </row>
    <row r="18" spans="2:11" ht="27.75" x14ac:dyDescent="0.35">
      <c r="B18" s="116" t="s">
        <v>130</v>
      </c>
      <c r="C18" s="163" t="s">
        <v>327</v>
      </c>
      <c r="D18" s="164" t="s">
        <v>48</v>
      </c>
      <c r="E18" s="74" t="s">
        <v>2</v>
      </c>
      <c r="F18" s="75">
        <v>8670.5499999999993</v>
      </c>
      <c r="G18" s="75">
        <f>ROUND(F18*$N$4,2)</f>
        <v>11235.3</v>
      </c>
      <c r="H18" s="75">
        <f t="shared" si="1"/>
        <v>8988.24</v>
      </c>
      <c r="I18" s="118">
        <v>24</v>
      </c>
      <c r="J18" s="79">
        <f t="shared" si="3"/>
        <v>215717.76000000001</v>
      </c>
      <c r="K18" s="7"/>
    </row>
    <row r="19" spans="2:11" ht="28.15" thickBot="1" x14ac:dyDescent="0.4">
      <c r="B19" s="116" t="s">
        <v>129</v>
      </c>
      <c r="C19" s="165" t="s">
        <v>327</v>
      </c>
      <c r="D19" s="166" t="s">
        <v>47</v>
      </c>
      <c r="E19" s="122" t="s">
        <v>2</v>
      </c>
      <c r="F19" s="123">
        <v>11418.04</v>
      </c>
      <c r="G19" s="123">
        <f>ROUND(F19*$N$4,2)</f>
        <v>14795.5</v>
      </c>
      <c r="H19" s="123">
        <f t="shared" si="1"/>
        <v>11836.4</v>
      </c>
      <c r="I19" s="124">
        <v>24</v>
      </c>
      <c r="J19" s="167">
        <f t="shared" si="3"/>
        <v>284073.59999999998</v>
      </c>
      <c r="K19" s="7"/>
    </row>
    <row r="20" spans="2:11" ht="15.4" thickBot="1" x14ac:dyDescent="0.4">
      <c r="B20" s="61" t="s">
        <v>241</v>
      </c>
      <c r="C20" s="62"/>
      <c r="D20" s="62"/>
      <c r="E20" s="62"/>
      <c r="F20" s="62"/>
      <c r="G20" s="62"/>
      <c r="H20" s="62"/>
      <c r="I20" s="62"/>
      <c r="J20" s="63"/>
    </row>
    <row r="21" spans="2:11" ht="14.25" thickBot="1" x14ac:dyDescent="0.4">
      <c r="B21" s="116" t="s">
        <v>218</v>
      </c>
      <c r="C21" s="169" t="s">
        <v>329</v>
      </c>
      <c r="D21" s="170">
        <v>20003060</v>
      </c>
      <c r="E21" s="171" t="s">
        <v>2</v>
      </c>
      <c r="F21" s="172">
        <v>5205.4799999999996</v>
      </c>
      <c r="G21" s="173">
        <f>ROUND(F21*$N$4,2)</f>
        <v>6745.26</v>
      </c>
      <c r="H21" s="160">
        <f t="shared" si="1"/>
        <v>5396.21</v>
      </c>
      <c r="I21" s="174">
        <v>60</v>
      </c>
      <c r="J21" s="175">
        <f>H21*I21</f>
        <v>323772.59999999998</v>
      </c>
      <c r="K21" s="7"/>
    </row>
    <row r="22" spans="2:11" ht="15.4" thickBot="1" x14ac:dyDescent="0.4">
      <c r="B22" s="61" t="s">
        <v>256</v>
      </c>
      <c r="C22" s="62"/>
      <c r="D22" s="62"/>
      <c r="E22" s="62"/>
      <c r="F22" s="62"/>
      <c r="G22" s="62"/>
      <c r="H22" s="62"/>
      <c r="I22" s="62"/>
      <c r="J22" s="63"/>
    </row>
    <row r="23" spans="2:11" ht="13.9" x14ac:dyDescent="0.35">
      <c r="B23" s="116" t="s">
        <v>219</v>
      </c>
      <c r="C23" s="168" t="s">
        <v>329</v>
      </c>
      <c r="D23" s="159">
        <v>20003061</v>
      </c>
      <c r="E23" s="155" t="s">
        <v>2</v>
      </c>
      <c r="F23" s="160">
        <v>4003.86</v>
      </c>
      <c r="G23" s="160">
        <f t="shared" ref="G23:G45" si="4">ROUND(F23*$N$4,2)</f>
        <v>5188.2</v>
      </c>
      <c r="H23" s="160">
        <f t="shared" si="1"/>
        <v>4150.5600000000004</v>
      </c>
      <c r="I23" s="161">
        <v>60</v>
      </c>
      <c r="J23" s="162">
        <f>H23*I23</f>
        <v>249033.60000000003</v>
      </c>
      <c r="K23" s="7"/>
    </row>
    <row r="24" spans="2:11" ht="13.9" x14ac:dyDescent="0.35">
      <c r="B24" s="116" t="s">
        <v>140</v>
      </c>
      <c r="C24" s="163" t="s">
        <v>327</v>
      </c>
      <c r="D24" s="164" t="s">
        <v>58</v>
      </c>
      <c r="E24" s="74" t="s">
        <v>174</v>
      </c>
      <c r="F24" s="75">
        <v>2132.08</v>
      </c>
      <c r="G24" s="75">
        <f t="shared" si="4"/>
        <v>2762.75</v>
      </c>
      <c r="H24" s="75">
        <f t="shared" si="1"/>
        <v>2210.1999999999998</v>
      </c>
      <c r="I24" s="118">
        <v>1920</v>
      </c>
      <c r="J24" s="79">
        <f t="shared" ref="J24:J45" si="5">H24*I24</f>
        <v>4243584</v>
      </c>
      <c r="K24" s="7"/>
    </row>
    <row r="25" spans="2:11" ht="13.9" x14ac:dyDescent="0.35">
      <c r="B25" s="116" t="s">
        <v>136</v>
      </c>
      <c r="C25" s="163" t="s">
        <v>327</v>
      </c>
      <c r="D25" s="164" t="s">
        <v>54</v>
      </c>
      <c r="E25" s="74" t="s">
        <v>174</v>
      </c>
      <c r="F25" s="75">
        <v>996.17</v>
      </c>
      <c r="G25" s="75">
        <f t="shared" si="4"/>
        <v>1290.8399999999999</v>
      </c>
      <c r="H25" s="75">
        <f t="shared" si="1"/>
        <v>1032.67</v>
      </c>
      <c r="I25" s="118">
        <v>180</v>
      </c>
      <c r="J25" s="79">
        <f t="shared" si="5"/>
        <v>185880.6</v>
      </c>
      <c r="K25" s="7"/>
    </row>
    <row r="26" spans="2:11" ht="13.9" x14ac:dyDescent="0.35">
      <c r="B26" s="116" t="s">
        <v>144</v>
      </c>
      <c r="C26" s="163" t="s">
        <v>327</v>
      </c>
      <c r="D26" s="164" t="s">
        <v>62</v>
      </c>
      <c r="E26" s="74" t="s">
        <v>174</v>
      </c>
      <c r="F26" s="75">
        <v>1587.95</v>
      </c>
      <c r="G26" s="75">
        <f t="shared" si="4"/>
        <v>2057.67</v>
      </c>
      <c r="H26" s="75">
        <f t="shared" si="1"/>
        <v>1646.14</v>
      </c>
      <c r="I26" s="118">
        <v>3000</v>
      </c>
      <c r="J26" s="79">
        <f t="shared" si="5"/>
        <v>4938420</v>
      </c>
      <c r="K26" s="7"/>
    </row>
    <row r="27" spans="2:11" ht="13.9" x14ac:dyDescent="0.35">
      <c r="B27" s="116" t="s">
        <v>145</v>
      </c>
      <c r="C27" s="163" t="s">
        <v>327</v>
      </c>
      <c r="D27" s="164" t="s">
        <v>63</v>
      </c>
      <c r="E27" s="74" t="s">
        <v>174</v>
      </c>
      <c r="F27" s="75">
        <v>2329.62</v>
      </c>
      <c r="G27" s="75">
        <f t="shared" si="4"/>
        <v>3018.72</v>
      </c>
      <c r="H27" s="75">
        <f t="shared" si="1"/>
        <v>2414.98</v>
      </c>
      <c r="I27" s="118">
        <v>960</v>
      </c>
      <c r="J27" s="79">
        <f t="shared" si="5"/>
        <v>2318380.7999999998</v>
      </c>
      <c r="K27" s="7"/>
    </row>
    <row r="28" spans="2:11" ht="13.9" x14ac:dyDescent="0.35">
      <c r="B28" s="116" t="s">
        <v>143</v>
      </c>
      <c r="C28" s="163" t="s">
        <v>327</v>
      </c>
      <c r="D28" s="164" t="s">
        <v>61</v>
      </c>
      <c r="E28" s="74" t="s">
        <v>174</v>
      </c>
      <c r="F28" s="75">
        <v>1434.4</v>
      </c>
      <c r="G28" s="75">
        <f t="shared" si="4"/>
        <v>1858.7</v>
      </c>
      <c r="H28" s="75">
        <f t="shared" si="1"/>
        <v>1486.96</v>
      </c>
      <c r="I28" s="118">
        <v>180</v>
      </c>
      <c r="J28" s="79">
        <f t="shared" si="5"/>
        <v>267652.8</v>
      </c>
      <c r="K28" s="7"/>
    </row>
    <row r="29" spans="2:11" ht="13.9" x14ac:dyDescent="0.35">
      <c r="B29" s="116" t="s">
        <v>156</v>
      </c>
      <c r="C29" s="163" t="s">
        <v>327</v>
      </c>
      <c r="D29" s="164" t="s">
        <v>75</v>
      </c>
      <c r="E29" s="74" t="s">
        <v>174</v>
      </c>
      <c r="F29" s="75">
        <v>825.19</v>
      </c>
      <c r="G29" s="75">
        <f t="shared" si="4"/>
        <v>1069.28</v>
      </c>
      <c r="H29" s="75">
        <f t="shared" si="1"/>
        <v>855.42</v>
      </c>
      <c r="I29" s="118">
        <v>180</v>
      </c>
      <c r="J29" s="79">
        <f t="shared" si="5"/>
        <v>153975.6</v>
      </c>
      <c r="K29" s="7"/>
    </row>
    <row r="30" spans="2:11" ht="13.9" x14ac:dyDescent="0.35">
      <c r="B30" s="116" t="s">
        <v>150</v>
      </c>
      <c r="C30" s="163" t="s">
        <v>327</v>
      </c>
      <c r="D30" s="164" t="s">
        <v>68</v>
      </c>
      <c r="E30" s="74" t="s">
        <v>174</v>
      </c>
      <c r="F30" s="75">
        <v>1924.98</v>
      </c>
      <c r="G30" s="75">
        <f t="shared" si="4"/>
        <v>2494.39</v>
      </c>
      <c r="H30" s="75">
        <f t="shared" si="1"/>
        <v>1995.51</v>
      </c>
      <c r="I30" s="118">
        <v>960</v>
      </c>
      <c r="J30" s="79">
        <f t="shared" si="5"/>
        <v>1915689.6</v>
      </c>
      <c r="K30" s="7"/>
    </row>
    <row r="31" spans="2:11" ht="13.9" x14ac:dyDescent="0.35">
      <c r="B31" s="116" t="s">
        <v>153</v>
      </c>
      <c r="C31" s="163" t="s">
        <v>327</v>
      </c>
      <c r="D31" s="164" t="s">
        <v>72</v>
      </c>
      <c r="E31" s="74" t="s">
        <v>174</v>
      </c>
      <c r="F31" s="75">
        <v>1386.56</v>
      </c>
      <c r="G31" s="75">
        <f t="shared" si="4"/>
        <v>1796.7</v>
      </c>
      <c r="H31" s="75">
        <f t="shared" si="1"/>
        <v>1437.36</v>
      </c>
      <c r="I31" s="118">
        <v>180</v>
      </c>
      <c r="J31" s="79">
        <f t="shared" si="5"/>
        <v>258724.8</v>
      </c>
      <c r="K31" s="7"/>
    </row>
    <row r="32" spans="2:11" ht="13.9" x14ac:dyDescent="0.35">
      <c r="B32" s="116" t="s">
        <v>141</v>
      </c>
      <c r="C32" s="163" t="s">
        <v>327</v>
      </c>
      <c r="D32" s="164" t="s">
        <v>59</v>
      </c>
      <c r="E32" s="74" t="s">
        <v>174</v>
      </c>
      <c r="F32" s="75">
        <v>2062.1999999999998</v>
      </c>
      <c r="G32" s="75">
        <f t="shared" si="4"/>
        <v>2672.2</v>
      </c>
      <c r="H32" s="75">
        <f t="shared" si="1"/>
        <v>2137.7600000000002</v>
      </c>
      <c r="I32" s="118">
        <v>480</v>
      </c>
      <c r="J32" s="79">
        <f t="shared" si="5"/>
        <v>1026124.8</v>
      </c>
      <c r="K32" s="7"/>
    </row>
    <row r="33" spans="2:11" ht="27.75" x14ac:dyDescent="0.35">
      <c r="B33" s="116" t="s">
        <v>149</v>
      </c>
      <c r="C33" s="163" t="s">
        <v>327</v>
      </c>
      <c r="D33" s="164" t="s">
        <v>67</v>
      </c>
      <c r="E33" s="74" t="s">
        <v>174</v>
      </c>
      <c r="F33" s="75">
        <v>1068.69</v>
      </c>
      <c r="G33" s="75">
        <f t="shared" si="4"/>
        <v>1384.81</v>
      </c>
      <c r="H33" s="75">
        <f t="shared" si="1"/>
        <v>1107.8499999999999</v>
      </c>
      <c r="I33" s="118">
        <v>180</v>
      </c>
      <c r="J33" s="79">
        <f t="shared" si="5"/>
        <v>199412.99999999997</v>
      </c>
      <c r="K33" s="7"/>
    </row>
    <row r="34" spans="2:11" ht="13.9" x14ac:dyDescent="0.35">
      <c r="B34" s="116" t="s">
        <v>137</v>
      </c>
      <c r="C34" s="163" t="s">
        <v>327</v>
      </c>
      <c r="D34" s="164" t="s">
        <v>55</v>
      </c>
      <c r="E34" s="74" t="s">
        <v>174</v>
      </c>
      <c r="F34" s="75">
        <v>1679.2</v>
      </c>
      <c r="G34" s="75">
        <f t="shared" si="4"/>
        <v>2175.91</v>
      </c>
      <c r="H34" s="75">
        <f t="shared" si="1"/>
        <v>1740.73</v>
      </c>
      <c r="I34" s="118">
        <v>60</v>
      </c>
      <c r="J34" s="79">
        <f t="shared" si="5"/>
        <v>104443.8</v>
      </c>
      <c r="K34" s="7"/>
    </row>
    <row r="35" spans="2:11" ht="13.9" x14ac:dyDescent="0.35">
      <c r="B35" s="116" t="s">
        <v>178</v>
      </c>
      <c r="C35" s="163" t="s">
        <v>327</v>
      </c>
      <c r="D35" s="164" t="s">
        <v>70</v>
      </c>
      <c r="E35" s="74" t="s">
        <v>174</v>
      </c>
      <c r="F35" s="75">
        <v>1842.62</v>
      </c>
      <c r="G35" s="75">
        <f t="shared" si="4"/>
        <v>2387.67</v>
      </c>
      <c r="H35" s="75">
        <f t="shared" si="1"/>
        <v>1910.14</v>
      </c>
      <c r="I35" s="118">
        <v>960</v>
      </c>
      <c r="J35" s="79">
        <f t="shared" si="5"/>
        <v>1833734.4000000001</v>
      </c>
      <c r="K35" s="7"/>
    </row>
    <row r="36" spans="2:11" ht="13.9" x14ac:dyDescent="0.35">
      <c r="B36" s="116" t="s">
        <v>142</v>
      </c>
      <c r="C36" s="163" t="s">
        <v>327</v>
      </c>
      <c r="D36" s="164" t="s">
        <v>60</v>
      </c>
      <c r="E36" s="74" t="s">
        <v>174</v>
      </c>
      <c r="F36" s="75">
        <v>1432.92</v>
      </c>
      <c r="G36" s="75">
        <f t="shared" si="4"/>
        <v>1856.78</v>
      </c>
      <c r="H36" s="75">
        <f t="shared" si="1"/>
        <v>1485.42</v>
      </c>
      <c r="I36" s="118">
        <v>240</v>
      </c>
      <c r="J36" s="79">
        <f t="shared" si="5"/>
        <v>356500.80000000005</v>
      </c>
      <c r="K36" s="7"/>
    </row>
    <row r="37" spans="2:11" ht="27.75" x14ac:dyDescent="0.35">
      <c r="B37" s="116" t="s">
        <v>138</v>
      </c>
      <c r="C37" s="163" t="s">
        <v>327</v>
      </c>
      <c r="D37" s="164" t="s">
        <v>56</v>
      </c>
      <c r="E37" s="74" t="s">
        <v>174</v>
      </c>
      <c r="F37" s="75">
        <v>1413.92</v>
      </c>
      <c r="G37" s="75">
        <f t="shared" si="4"/>
        <v>1832.16</v>
      </c>
      <c r="H37" s="75">
        <f t="shared" si="1"/>
        <v>1465.73</v>
      </c>
      <c r="I37" s="118">
        <v>60</v>
      </c>
      <c r="J37" s="79">
        <f t="shared" si="5"/>
        <v>87943.8</v>
      </c>
      <c r="K37" s="7"/>
    </row>
    <row r="38" spans="2:11" ht="13.9" x14ac:dyDescent="0.35">
      <c r="B38" s="116" t="s">
        <v>151</v>
      </c>
      <c r="C38" s="163" t="s">
        <v>327</v>
      </c>
      <c r="D38" s="164" t="s">
        <v>69</v>
      </c>
      <c r="E38" s="74" t="s">
        <v>174</v>
      </c>
      <c r="F38" s="75">
        <v>1535.75</v>
      </c>
      <c r="G38" s="75">
        <f t="shared" si="4"/>
        <v>1990.02</v>
      </c>
      <c r="H38" s="75">
        <f t="shared" si="1"/>
        <v>1592.02</v>
      </c>
      <c r="I38" s="118">
        <v>48</v>
      </c>
      <c r="J38" s="79">
        <f t="shared" si="5"/>
        <v>76416.959999999992</v>
      </c>
      <c r="K38" s="7"/>
    </row>
    <row r="39" spans="2:11" ht="13.9" x14ac:dyDescent="0.35">
      <c r="B39" s="116" t="s">
        <v>146</v>
      </c>
      <c r="C39" s="163" t="s">
        <v>327</v>
      </c>
      <c r="D39" s="164" t="s">
        <v>64</v>
      </c>
      <c r="E39" s="74" t="s">
        <v>174</v>
      </c>
      <c r="F39" s="75">
        <v>1535.75</v>
      </c>
      <c r="G39" s="75">
        <f t="shared" si="4"/>
        <v>1990.02</v>
      </c>
      <c r="H39" s="75">
        <f t="shared" si="1"/>
        <v>1592.02</v>
      </c>
      <c r="I39" s="118">
        <v>48</v>
      </c>
      <c r="J39" s="79">
        <f t="shared" si="5"/>
        <v>76416.959999999992</v>
      </c>
      <c r="K39" s="7"/>
    </row>
    <row r="40" spans="2:11" ht="13.9" x14ac:dyDescent="0.35">
      <c r="B40" s="116" t="s">
        <v>147</v>
      </c>
      <c r="C40" s="163" t="s">
        <v>327</v>
      </c>
      <c r="D40" s="164" t="s">
        <v>65</v>
      </c>
      <c r="E40" s="74" t="s">
        <v>174</v>
      </c>
      <c r="F40" s="75">
        <v>1386.07</v>
      </c>
      <c r="G40" s="75">
        <f t="shared" si="4"/>
        <v>1796.07</v>
      </c>
      <c r="H40" s="75">
        <f t="shared" si="1"/>
        <v>1436.86</v>
      </c>
      <c r="I40" s="118">
        <v>48</v>
      </c>
      <c r="J40" s="79">
        <f t="shared" si="5"/>
        <v>68969.279999999999</v>
      </c>
      <c r="K40" s="7"/>
    </row>
    <row r="41" spans="2:11" ht="27.75" x14ac:dyDescent="0.35">
      <c r="B41" s="116" t="s">
        <v>139</v>
      </c>
      <c r="C41" s="163" t="s">
        <v>327</v>
      </c>
      <c r="D41" s="164" t="s">
        <v>57</v>
      </c>
      <c r="E41" s="74" t="s">
        <v>174</v>
      </c>
      <c r="F41" s="75">
        <v>1924.98</v>
      </c>
      <c r="G41" s="75">
        <f t="shared" si="4"/>
        <v>2494.39</v>
      </c>
      <c r="H41" s="75">
        <f t="shared" si="1"/>
        <v>1995.51</v>
      </c>
      <c r="I41" s="118">
        <v>480</v>
      </c>
      <c r="J41" s="79">
        <f t="shared" si="5"/>
        <v>957844.8</v>
      </c>
      <c r="K41" s="7"/>
    </row>
    <row r="42" spans="2:11" ht="13.9" x14ac:dyDescent="0.35">
      <c r="B42" s="116" t="s">
        <v>148</v>
      </c>
      <c r="C42" s="163" t="s">
        <v>327</v>
      </c>
      <c r="D42" s="164" t="s">
        <v>66</v>
      </c>
      <c r="E42" s="74" t="s">
        <v>174</v>
      </c>
      <c r="F42" s="75">
        <v>1771.79</v>
      </c>
      <c r="G42" s="75">
        <f t="shared" si="4"/>
        <v>2295.89</v>
      </c>
      <c r="H42" s="75">
        <f t="shared" si="1"/>
        <v>1836.71</v>
      </c>
      <c r="I42" s="118">
        <v>120</v>
      </c>
      <c r="J42" s="79">
        <f t="shared" si="5"/>
        <v>220405.2</v>
      </c>
      <c r="K42" s="7"/>
    </row>
    <row r="43" spans="2:11" ht="13.9" x14ac:dyDescent="0.35">
      <c r="B43" s="116" t="s">
        <v>154</v>
      </c>
      <c r="C43" s="163" t="s">
        <v>327</v>
      </c>
      <c r="D43" s="164" t="s">
        <v>73</v>
      </c>
      <c r="E43" s="74" t="s">
        <v>174</v>
      </c>
      <c r="F43" s="75">
        <v>1273.26</v>
      </c>
      <c r="G43" s="75">
        <f t="shared" si="4"/>
        <v>1649.89</v>
      </c>
      <c r="H43" s="75">
        <f t="shared" si="1"/>
        <v>1319.91</v>
      </c>
      <c r="I43" s="118">
        <v>120</v>
      </c>
      <c r="J43" s="79">
        <f t="shared" si="5"/>
        <v>158389.20000000001</v>
      </c>
      <c r="K43" s="7"/>
    </row>
    <row r="44" spans="2:11" ht="13.9" x14ac:dyDescent="0.35">
      <c r="B44" s="116" t="s">
        <v>155</v>
      </c>
      <c r="C44" s="163" t="s">
        <v>327</v>
      </c>
      <c r="D44" s="164" t="s">
        <v>74</v>
      </c>
      <c r="E44" s="74" t="s">
        <v>174</v>
      </c>
      <c r="F44" s="75">
        <v>615.94000000000005</v>
      </c>
      <c r="G44" s="75">
        <f t="shared" si="4"/>
        <v>798.14</v>
      </c>
      <c r="H44" s="75">
        <f t="shared" si="1"/>
        <v>638.51</v>
      </c>
      <c r="I44" s="118">
        <v>240</v>
      </c>
      <c r="J44" s="79">
        <f t="shared" si="5"/>
        <v>153242.4</v>
      </c>
      <c r="K44" s="7"/>
    </row>
    <row r="45" spans="2:11" ht="14.25" thickBot="1" x14ac:dyDescent="0.4">
      <c r="B45" s="116" t="s">
        <v>152</v>
      </c>
      <c r="C45" s="165" t="s">
        <v>327</v>
      </c>
      <c r="D45" s="166" t="s">
        <v>71</v>
      </c>
      <c r="E45" s="122" t="s">
        <v>174</v>
      </c>
      <c r="F45" s="123">
        <v>1446.08</v>
      </c>
      <c r="G45" s="123">
        <f t="shared" si="4"/>
        <v>1873.83</v>
      </c>
      <c r="H45" s="123">
        <f t="shared" si="1"/>
        <v>1499.06</v>
      </c>
      <c r="I45" s="124">
        <v>120</v>
      </c>
      <c r="J45" s="167">
        <f t="shared" si="5"/>
        <v>179887.19999999998</v>
      </c>
      <c r="K45" s="7"/>
    </row>
    <row r="46" spans="2:11" ht="15.4" thickBot="1" x14ac:dyDescent="0.4">
      <c r="B46" s="61" t="s">
        <v>242</v>
      </c>
      <c r="C46" s="62"/>
      <c r="D46" s="62"/>
      <c r="E46" s="62"/>
      <c r="F46" s="62"/>
      <c r="G46" s="62"/>
      <c r="H46" s="62"/>
      <c r="I46" s="62"/>
      <c r="J46" s="63"/>
    </row>
    <row r="47" spans="2:11" ht="28.15" thickBot="1" x14ac:dyDescent="0.4">
      <c r="B47" s="116" t="s">
        <v>135</v>
      </c>
      <c r="C47" s="169" t="s">
        <v>327</v>
      </c>
      <c r="D47" s="170" t="s">
        <v>53</v>
      </c>
      <c r="E47" s="171" t="s">
        <v>174</v>
      </c>
      <c r="F47" s="172">
        <v>569.57000000000005</v>
      </c>
      <c r="G47" s="173">
        <f>ROUND(F47*$N$4,2)</f>
        <v>738.05</v>
      </c>
      <c r="H47" s="160">
        <f t="shared" si="1"/>
        <v>590.44000000000005</v>
      </c>
      <c r="I47" s="174">
        <v>480</v>
      </c>
      <c r="J47" s="175">
        <f>H47*I47</f>
        <v>283411.20000000001</v>
      </c>
      <c r="K47" s="7"/>
    </row>
    <row r="48" spans="2:11" ht="15.4" thickBot="1" x14ac:dyDescent="0.4">
      <c r="B48" s="61" t="s">
        <v>243</v>
      </c>
      <c r="C48" s="62"/>
      <c r="D48" s="62"/>
      <c r="E48" s="62"/>
      <c r="F48" s="62"/>
      <c r="G48" s="62"/>
      <c r="H48" s="62"/>
      <c r="I48" s="62"/>
      <c r="J48" s="63"/>
    </row>
    <row r="49" spans="2:11" ht="41.65" x14ac:dyDescent="0.35">
      <c r="B49" s="116" t="s">
        <v>224</v>
      </c>
      <c r="C49" s="168" t="s">
        <v>329</v>
      </c>
      <c r="D49" s="159">
        <v>20005033</v>
      </c>
      <c r="E49" s="155" t="s">
        <v>230</v>
      </c>
      <c r="F49" s="160">
        <v>7769.69</v>
      </c>
      <c r="G49" s="160">
        <f>ROUND(F49*$N$4,2)</f>
        <v>10067.959999999999</v>
      </c>
      <c r="H49" s="160">
        <f t="shared" si="1"/>
        <v>8054.37</v>
      </c>
      <c r="I49" s="161">
        <v>48</v>
      </c>
      <c r="J49" s="162">
        <f>H49*I49</f>
        <v>386609.76</v>
      </c>
      <c r="K49" s="7"/>
    </row>
    <row r="50" spans="2:11" ht="41.65" x14ac:dyDescent="0.35">
      <c r="B50" s="116" t="s">
        <v>225</v>
      </c>
      <c r="C50" s="163" t="s">
        <v>329</v>
      </c>
      <c r="D50" s="164">
        <v>20005034</v>
      </c>
      <c r="E50" s="74" t="s">
        <v>230</v>
      </c>
      <c r="F50" s="75">
        <v>10063.69</v>
      </c>
      <c r="G50" s="75">
        <f>ROUND(F50*$N$4,2)</f>
        <v>13040.53</v>
      </c>
      <c r="H50" s="75">
        <f t="shared" si="1"/>
        <v>10432.42</v>
      </c>
      <c r="I50" s="118">
        <v>24</v>
      </c>
      <c r="J50" s="79">
        <f t="shared" ref="J50:J54" si="6">H50*I50</f>
        <v>250378.08000000002</v>
      </c>
      <c r="K50" s="7"/>
    </row>
    <row r="51" spans="2:11" ht="41.65" x14ac:dyDescent="0.35">
      <c r="B51" s="116" t="s">
        <v>226</v>
      </c>
      <c r="C51" s="163" t="s">
        <v>329</v>
      </c>
      <c r="D51" s="164">
        <v>20005035</v>
      </c>
      <c r="E51" s="74" t="s">
        <v>230</v>
      </c>
      <c r="F51" s="75">
        <v>13637.25</v>
      </c>
      <c r="G51" s="75">
        <f t="shared" ref="G51:G53" si="7">ROUND(F51*$N$4,2)</f>
        <v>17671.150000000001</v>
      </c>
      <c r="H51" s="75">
        <f t="shared" si="1"/>
        <v>14136.92</v>
      </c>
      <c r="I51" s="118">
        <v>12</v>
      </c>
      <c r="J51" s="79">
        <f t="shared" si="6"/>
        <v>169643.04</v>
      </c>
      <c r="K51" s="7"/>
    </row>
    <row r="52" spans="2:11" ht="27.75" x14ac:dyDescent="0.35">
      <c r="B52" s="116" t="s">
        <v>227</v>
      </c>
      <c r="C52" s="163" t="s">
        <v>329</v>
      </c>
      <c r="D52" s="164">
        <v>20005036</v>
      </c>
      <c r="E52" s="74" t="s">
        <v>230</v>
      </c>
      <c r="F52" s="75">
        <v>3963.51</v>
      </c>
      <c r="G52" s="75">
        <f t="shared" si="7"/>
        <v>5135.92</v>
      </c>
      <c r="H52" s="75">
        <f t="shared" si="1"/>
        <v>4108.74</v>
      </c>
      <c r="I52" s="118">
        <v>48</v>
      </c>
      <c r="J52" s="79">
        <f t="shared" si="6"/>
        <v>197219.52</v>
      </c>
      <c r="K52" s="7"/>
    </row>
    <row r="53" spans="2:11" ht="27.75" x14ac:dyDescent="0.35">
      <c r="B53" s="116" t="s">
        <v>228</v>
      </c>
      <c r="C53" s="163" t="s">
        <v>329</v>
      </c>
      <c r="D53" s="164">
        <v>20005037</v>
      </c>
      <c r="E53" s="74" t="s">
        <v>230</v>
      </c>
      <c r="F53" s="75">
        <v>5945.27</v>
      </c>
      <c r="G53" s="75">
        <f t="shared" si="7"/>
        <v>7703.88</v>
      </c>
      <c r="H53" s="75">
        <f t="shared" si="1"/>
        <v>6163.1</v>
      </c>
      <c r="I53" s="118">
        <v>24</v>
      </c>
      <c r="J53" s="79">
        <f t="shared" si="6"/>
        <v>147914.40000000002</v>
      </c>
      <c r="K53" s="7"/>
    </row>
    <row r="54" spans="2:11" ht="28.15" thickBot="1" x14ac:dyDescent="0.4">
      <c r="B54" s="116" t="s">
        <v>229</v>
      </c>
      <c r="C54" s="165" t="s">
        <v>329</v>
      </c>
      <c r="D54" s="166">
        <v>20005038</v>
      </c>
      <c r="E54" s="122" t="s">
        <v>230</v>
      </c>
      <c r="F54" s="123">
        <v>8917.9</v>
      </c>
      <c r="G54" s="123">
        <f>ROUND(F54*$N$4,2)</f>
        <v>11555.81</v>
      </c>
      <c r="H54" s="123">
        <f t="shared" si="1"/>
        <v>9244.65</v>
      </c>
      <c r="I54" s="124">
        <v>12</v>
      </c>
      <c r="J54" s="167">
        <f t="shared" si="6"/>
        <v>110935.79999999999</v>
      </c>
      <c r="K54" s="7"/>
    </row>
    <row r="55" spans="2:11" ht="15.4" thickBot="1" x14ac:dyDescent="0.4">
      <c r="B55" s="61" t="s">
        <v>244</v>
      </c>
      <c r="C55" s="62"/>
      <c r="D55" s="62"/>
      <c r="E55" s="62"/>
      <c r="F55" s="62"/>
      <c r="G55" s="62"/>
      <c r="H55" s="62"/>
      <c r="I55" s="62"/>
      <c r="J55" s="63"/>
    </row>
    <row r="56" spans="2:11" ht="13.9" x14ac:dyDescent="0.35">
      <c r="B56" s="116" t="s">
        <v>132</v>
      </c>
      <c r="C56" s="168" t="s">
        <v>327</v>
      </c>
      <c r="D56" s="159" t="s">
        <v>50</v>
      </c>
      <c r="E56" s="155" t="s">
        <v>5</v>
      </c>
      <c r="F56" s="160">
        <v>2.93</v>
      </c>
      <c r="G56" s="160">
        <f>ROUND(F56*$N$4,2)</f>
        <v>3.8</v>
      </c>
      <c r="H56" s="160">
        <f t="shared" si="1"/>
        <v>3.04</v>
      </c>
      <c r="I56" s="161">
        <v>180000</v>
      </c>
      <c r="J56" s="162">
        <f>H56*I56</f>
        <v>547200</v>
      </c>
      <c r="K56" s="7"/>
    </row>
    <row r="57" spans="2:11" ht="28.15" thickBot="1" x14ac:dyDescent="0.4">
      <c r="B57" s="116" t="s">
        <v>133</v>
      </c>
      <c r="C57" s="165" t="s">
        <v>327</v>
      </c>
      <c r="D57" s="166" t="s">
        <v>51</v>
      </c>
      <c r="E57" s="122" t="s">
        <v>5</v>
      </c>
      <c r="F57" s="123">
        <v>2.57</v>
      </c>
      <c r="G57" s="123">
        <f>ROUND(F57*$N$4,2)</f>
        <v>3.33</v>
      </c>
      <c r="H57" s="123">
        <f t="shared" si="1"/>
        <v>2.66</v>
      </c>
      <c r="I57" s="124">
        <v>180000</v>
      </c>
      <c r="J57" s="167">
        <f>H57*I57</f>
        <v>478800</v>
      </c>
      <c r="K57" s="7"/>
    </row>
    <row r="58" spans="2:11" ht="15.4" thickBot="1" x14ac:dyDescent="0.4">
      <c r="B58" s="61" t="s">
        <v>253</v>
      </c>
      <c r="C58" s="62"/>
      <c r="D58" s="62"/>
      <c r="E58" s="62"/>
      <c r="F58" s="62"/>
      <c r="G58" s="62"/>
      <c r="H58" s="62"/>
      <c r="I58" s="62"/>
      <c r="J58" s="63"/>
    </row>
    <row r="59" spans="2:11" ht="14.25" thickBot="1" x14ac:dyDescent="0.4">
      <c r="B59" s="116" t="s">
        <v>134</v>
      </c>
      <c r="C59" s="169" t="s">
        <v>327</v>
      </c>
      <c r="D59" s="170" t="s">
        <v>52</v>
      </c>
      <c r="E59" s="171" t="s">
        <v>174</v>
      </c>
      <c r="F59" s="172">
        <v>520.91</v>
      </c>
      <c r="G59" s="173">
        <f>ROUND(F59*$N$4,2)</f>
        <v>675</v>
      </c>
      <c r="H59" s="160">
        <f t="shared" si="1"/>
        <v>540</v>
      </c>
      <c r="I59" s="174">
        <v>60</v>
      </c>
      <c r="J59" s="175">
        <f>H59*I59</f>
        <v>32400</v>
      </c>
      <c r="K59" s="7"/>
    </row>
    <row r="60" spans="2:11" ht="18" thickBot="1" x14ac:dyDescent="0.55000000000000004">
      <c r="B60" s="176" t="s">
        <v>266</v>
      </c>
      <c r="C60" s="177"/>
      <c r="D60" s="177"/>
      <c r="E60" s="177"/>
      <c r="F60" s="177"/>
      <c r="G60" s="177"/>
      <c r="H60" s="177"/>
      <c r="I60" s="177"/>
      <c r="J60" s="178">
        <f>SUM(J6:J59)</f>
        <v>25756426.32</v>
      </c>
    </row>
    <row r="61" spans="2:11" customFormat="1" ht="14.25" x14ac:dyDescent="0.45">
      <c r="B61" s="90"/>
      <c r="C61" s="90"/>
      <c r="D61" s="90"/>
      <c r="E61" s="90"/>
      <c r="F61" s="90"/>
      <c r="G61" s="90"/>
      <c r="H61" s="90"/>
      <c r="I61" s="90"/>
      <c r="J61" s="90"/>
    </row>
    <row r="62" spans="2:11" ht="15" customHeight="1" x14ac:dyDescent="0.35">
      <c r="B62" s="91" t="s">
        <v>272</v>
      </c>
      <c r="C62" s="91"/>
      <c r="D62" s="91"/>
      <c r="E62" s="91"/>
      <c r="F62" s="91"/>
      <c r="G62" s="91"/>
      <c r="H62" s="91"/>
      <c r="I62" s="91"/>
      <c r="J62" s="91"/>
    </row>
    <row r="63" spans="2:11" ht="13.9" customHeight="1" x14ac:dyDescent="0.35">
      <c r="B63" s="91"/>
      <c r="C63" s="91"/>
      <c r="D63" s="91"/>
      <c r="E63" s="91"/>
      <c r="F63" s="91"/>
      <c r="G63" s="91"/>
      <c r="H63" s="91"/>
      <c r="I63" s="91"/>
      <c r="J63" s="91"/>
    </row>
    <row r="64" spans="2:11" ht="13.9" customHeight="1" x14ac:dyDescent="0.35">
      <c r="B64" s="91"/>
      <c r="C64" s="91"/>
      <c r="D64" s="91"/>
      <c r="E64" s="91"/>
      <c r="F64" s="91"/>
      <c r="G64" s="91"/>
      <c r="H64" s="91"/>
      <c r="I64" s="91"/>
      <c r="J64" s="91"/>
    </row>
    <row r="65" spans="2:10" ht="13.9" customHeight="1" x14ac:dyDescent="0.35">
      <c r="B65" s="91"/>
      <c r="C65" s="91"/>
      <c r="D65" s="91"/>
      <c r="E65" s="91"/>
      <c r="F65" s="91"/>
      <c r="G65" s="91"/>
      <c r="H65" s="91"/>
      <c r="I65" s="91"/>
      <c r="J65" s="91"/>
    </row>
    <row r="66" spans="2:10" ht="13.9" x14ac:dyDescent="0.35">
      <c r="B66" s="9"/>
      <c r="C66" s="9"/>
      <c r="D66" s="9"/>
      <c r="E66" s="9"/>
      <c r="F66" s="9"/>
      <c r="G66" s="9"/>
      <c r="H66" s="9"/>
      <c r="I66" s="9"/>
      <c r="J66" s="9"/>
    </row>
    <row r="67" spans="2:10" ht="15" customHeight="1" x14ac:dyDescent="0.35">
      <c r="B67" s="49"/>
      <c r="C67" s="49"/>
      <c r="D67" s="49"/>
      <c r="E67" s="49"/>
      <c r="F67" s="49"/>
      <c r="G67" s="6"/>
      <c r="H67" s="6"/>
      <c r="I67" s="6"/>
    </row>
    <row r="68" spans="2:10" ht="15" customHeight="1" x14ac:dyDescent="0.35">
      <c r="B68" s="49"/>
      <c r="C68" s="49"/>
      <c r="D68" s="49"/>
      <c r="E68" s="49"/>
      <c r="F68" s="49"/>
      <c r="G68" s="6"/>
      <c r="H68" s="6"/>
      <c r="I68" s="6"/>
    </row>
  </sheetData>
  <mergeCells count="22">
    <mergeCell ref="B2:J2"/>
    <mergeCell ref="B5:J5"/>
    <mergeCell ref="B10:J10"/>
    <mergeCell ref="B15:J15"/>
    <mergeCell ref="G3:G4"/>
    <mergeCell ref="I3:I4"/>
    <mergeCell ref="H3:H4"/>
    <mergeCell ref="B67:F68"/>
    <mergeCell ref="E3:E4"/>
    <mergeCell ref="F3:F4"/>
    <mergeCell ref="B3:B4"/>
    <mergeCell ref="C3:C4"/>
    <mergeCell ref="D3:D4"/>
    <mergeCell ref="B60:I60"/>
    <mergeCell ref="B20:J20"/>
    <mergeCell ref="B22:J22"/>
    <mergeCell ref="B46:J46"/>
    <mergeCell ref="B48:J48"/>
    <mergeCell ref="B55:J55"/>
    <mergeCell ref="B58:J58"/>
    <mergeCell ref="J3:J4"/>
    <mergeCell ref="B62:J65"/>
  </mergeCells>
  <conditionalFormatting sqref="K6:K59">
    <cfRule type="cellIs" dxfId="1" priority="1" operator="greaterThan">
      <formula>0.04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D9D8-C4AA-498E-9C04-986F3F0C4573}">
  <sheetPr codeName="Planilha6"/>
  <dimension ref="B1:F17"/>
  <sheetViews>
    <sheetView showGridLines="0" zoomScale="70" zoomScaleNormal="70" workbookViewId="0">
      <selection activeCell="C23" sqref="C23"/>
    </sheetView>
  </sheetViews>
  <sheetFormatPr defaultColWidth="9.1328125" defaultRowHeight="13.5" x14ac:dyDescent="0.35"/>
  <cols>
    <col min="1" max="1" width="9.1328125" style="1"/>
    <col min="2" max="2" width="83.73046875" style="1" customWidth="1"/>
    <col min="3" max="3" width="28.73046875" style="1" customWidth="1"/>
    <col min="4" max="4" width="12.73046875" style="1" customWidth="1"/>
    <col min="5" max="5" width="10.59765625" style="1" customWidth="1"/>
    <col min="6" max="6" width="14.73046875" style="1" customWidth="1"/>
    <col min="7" max="16384" width="9.1328125" style="1"/>
  </cols>
  <sheetData>
    <row r="1" spans="2:6" ht="13.9" thickBot="1" x14ac:dyDescent="0.4"/>
    <row r="2" spans="2:6" ht="21" thickBot="1" x14ac:dyDescent="0.4">
      <c r="B2" s="144" t="s">
        <v>292</v>
      </c>
      <c r="C2" s="145"/>
      <c r="D2" s="145"/>
      <c r="E2" s="145"/>
      <c r="F2" s="146"/>
    </row>
    <row r="3" spans="2:6" x14ac:dyDescent="0.35">
      <c r="B3" s="147" t="s">
        <v>274</v>
      </c>
      <c r="C3" s="148" t="s">
        <v>0</v>
      </c>
      <c r="D3" s="148" t="s">
        <v>1</v>
      </c>
      <c r="E3" s="148" t="s">
        <v>4</v>
      </c>
      <c r="F3" s="149" t="s">
        <v>3</v>
      </c>
    </row>
    <row r="4" spans="2:6" ht="13.9" thickBot="1" x14ac:dyDescent="0.4">
      <c r="B4" s="150"/>
      <c r="C4" s="58"/>
      <c r="D4" s="58"/>
      <c r="E4" s="58"/>
      <c r="F4" s="60"/>
    </row>
    <row r="5" spans="2:6" ht="15.4" thickBot="1" x14ac:dyDescent="0.4">
      <c r="B5" s="151" t="s">
        <v>255</v>
      </c>
      <c r="C5" s="152"/>
      <c r="D5" s="152"/>
      <c r="E5" s="152"/>
      <c r="F5" s="153"/>
    </row>
    <row r="6" spans="2:6" ht="13.9" x14ac:dyDescent="0.35">
      <c r="B6" s="154" t="s">
        <v>169</v>
      </c>
      <c r="C6" s="135" t="s">
        <v>327</v>
      </c>
      <c r="D6" s="136" t="s">
        <v>88</v>
      </c>
      <c r="E6" s="155" t="s">
        <v>175</v>
      </c>
      <c r="F6" s="138">
        <v>170</v>
      </c>
    </row>
    <row r="7" spans="2:6" ht="13.9" x14ac:dyDescent="0.35">
      <c r="B7" s="156" t="s">
        <v>170</v>
      </c>
      <c r="C7" s="72" t="s">
        <v>327</v>
      </c>
      <c r="D7" s="117" t="s">
        <v>89</v>
      </c>
      <c r="E7" s="74" t="s">
        <v>175</v>
      </c>
      <c r="F7" s="140">
        <v>130</v>
      </c>
    </row>
    <row r="8" spans="2:6" ht="13.9" x14ac:dyDescent="0.35">
      <c r="B8" s="156" t="s">
        <v>171</v>
      </c>
      <c r="C8" s="72" t="s">
        <v>327</v>
      </c>
      <c r="D8" s="117" t="s">
        <v>90</v>
      </c>
      <c r="E8" s="74" t="s">
        <v>175</v>
      </c>
      <c r="F8" s="140">
        <v>50</v>
      </c>
    </row>
    <row r="9" spans="2:6" ht="14.25" thickBot="1" x14ac:dyDescent="0.4">
      <c r="B9" s="157" t="s">
        <v>172</v>
      </c>
      <c r="C9" s="80" t="s">
        <v>327</v>
      </c>
      <c r="D9" s="141" t="s">
        <v>91</v>
      </c>
      <c r="E9" s="82" t="s">
        <v>175</v>
      </c>
      <c r="F9" s="143">
        <v>25</v>
      </c>
    </row>
    <row r="10" spans="2:6" x14ac:dyDescent="0.35">
      <c r="B10" s="93"/>
      <c r="C10" s="93"/>
      <c r="D10" s="93"/>
      <c r="E10" s="93"/>
      <c r="F10" s="93"/>
    </row>
    <row r="11" spans="2:6" ht="15" customHeight="1" x14ac:dyDescent="0.35">
      <c r="B11" s="129" t="s">
        <v>275</v>
      </c>
      <c r="C11" s="129"/>
      <c r="D11" s="129"/>
      <c r="E11" s="129"/>
      <c r="F11" s="129"/>
    </row>
    <row r="12" spans="2:6" x14ac:dyDescent="0.35">
      <c r="B12" s="129"/>
      <c r="C12" s="129"/>
      <c r="D12" s="129"/>
      <c r="E12" s="129"/>
      <c r="F12" s="129"/>
    </row>
    <row r="13" spans="2:6" x14ac:dyDescent="0.35">
      <c r="B13" s="129"/>
      <c r="C13" s="129"/>
      <c r="D13" s="129"/>
      <c r="E13" s="129"/>
      <c r="F13" s="129"/>
    </row>
    <row r="14" spans="2:6" x14ac:dyDescent="0.35">
      <c r="B14" s="129"/>
      <c r="C14" s="129"/>
      <c r="D14" s="129"/>
      <c r="E14" s="129"/>
      <c r="F14" s="129"/>
    </row>
    <row r="15" spans="2:6" x14ac:dyDescent="0.35">
      <c r="B15" s="129"/>
      <c r="C15" s="129"/>
      <c r="D15" s="129"/>
      <c r="E15" s="129"/>
      <c r="F15" s="129"/>
    </row>
    <row r="16" spans="2:6" x14ac:dyDescent="0.35">
      <c r="B16" s="93"/>
      <c r="C16" s="93"/>
      <c r="D16" s="93"/>
      <c r="E16" s="93"/>
      <c r="F16" s="93"/>
    </row>
    <row r="17" spans="2:6" ht="25.15" x14ac:dyDescent="0.35">
      <c r="B17" s="49"/>
      <c r="C17" s="49"/>
      <c r="D17" s="49"/>
      <c r="E17" s="49"/>
      <c r="F17" s="49"/>
    </row>
  </sheetData>
  <mergeCells count="9">
    <mergeCell ref="F3:F4"/>
    <mergeCell ref="B5:F5"/>
    <mergeCell ref="B2:F2"/>
    <mergeCell ref="B17:F17"/>
    <mergeCell ref="B11:F15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0FBF-8699-4325-8F95-6C01355484F4}">
  <sheetPr codeName="Planilha8"/>
  <dimension ref="B1:Q39"/>
  <sheetViews>
    <sheetView showGridLines="0" zoomScale="25" zoomScaleNormal="25" workbookViewId="0">
      <selection activeCell="B32" sqref="B2:J35"/>
    </sheetView>
  </sheetViews>
  <sheetFormatPr defaultColWidth="9.1328125" defaultRowHeight="13.5" x14ac:dyDescent="0.35"/>
  <cols>
    <col min="1" max="1" width="0.3984375" style="93" customWidth="1"/>
    <col min="2" max="2" width="70.86328125" style="93" customWidth="1"/>
    <col min="3" max="3" width="28.73046875" style="93" customWidth="1"/>
    <col min="4" max="4" width="12.73046875" style="93" customWidth="1"/>
    <col min="5" max="5" width="10.59765625" style="93" customWidth="1"/>
    <col min="6" max="8" width="14.73046875" style="93" customWidth="1"/>
    <col min="9" max="9" width="11.73046875" style="93" customWidth="1"/>
    <col min="10" max="10" width="24.73046875" style="93" bestFit="1" customWidth="1"/>
    <col min="11" max="11" width="10.86328125" style="93" customWidth="1"/>
    <col min="12" max="12" width="0.59765625" style="93" customWidth="1"/>
    <col min="13" max="13" width="9.1328125" style="93"/>
    <col min="14" max="14" width="10" style="93" bestFit="1" customWidth="1"/>
    <col min="15" max="15" width="4.86328125" style="93" customWidth="1"/>
    <col min="16" max="16" width="13.265625" style="93" bestFit="1" customWidth="1"/>
    <col min="17" max="16384" width="9.1328125" style="93"/>
  </cols>
  <sheetData>
    <row r="1" spans="2:17" ht="13.9" thickBot="1" x14ac:dyDescent="0.4"/>
    <row r="2" spans="2:17" ht="21" thickBot="1" x14ac:dyDescent="0.4">
      <c r="B2" s="95" t="s">
        <v>213</v>
      </c>
      <c r="C2" s="96"/>
      <c r="D2" s="96"/>
      <c r="E2" s="96"/>
      <c r="F2" s="96"/>
      <c r="G2" s="96"/>
      <c r="H2" s="96"/>
      <c r="I2" s="96"/>
      <c r="J2" s="97"/>
    </row>
    <row r="3" spans="2:17" ht="13.9" thickBot="1" x14ac:dyDescent="0.4">
      <c r="B3" s="53" t="s">
        <v>7</v>
      </c>
      <c r="C3" s="54" t="s">
        <v>0</v>
      </c>
      <c r="D3" s="54" t="s">
        <v>1</v>
      </c>
      <c r="E3" s="54" t="s">
        <v>4</v>
      </c>
      <c r="F3" s="54" t="s">
        <v>3</v>
      </c>
      <c r="G3" s="55" t="s">
        <v>263</v>
      </c>
      <c r="H3" s="55" t="s">
        <v>283</v>
      </c>
      <c r="I3" s="55" t="s">
        <v>264</v>
      </c>
      <c r="J3" s="56" t="s">
        <v>285</v>
      </c>
      <c r="M3" s="179" t="s">
        <v>265</v>
      </c>
      <c r="N3" s="180">
        <f>PROFISSIONAIS!N3</f>
        <v>0.29580000000000001</v>
      </c>
      <c r="P3" s="179" t="s">
        <v>284</v>
      </c>
      <c r="Q3" s="180">
        <f>PROFISSIONAIS!Q3</f>
        <v>0.2</v>
      </c>
    </row>
    <row r="4" spans="2:17" ht="13.9" thickBot="1" x14ac:dyDescent="0.4">
      <c r="B4" s="57"/>
      <c r="C4" s="98"/>
      <c r="D4" s="98"/>
      <c r="E4" s="98"/>
      <c r="F4" s="98"/>
      <c r="G4" s="99"/>
      <c r="H4" s="99"/>
      <c r="I4" s="99"/>
      <c r="J4" s="60"/>
      <c r="M4" s="181"/>
      <c r="N4" s="182">
        <f>N3+1</f>
        <v>1.2958000000000001</v>
      </c>
      <c r="Q4" s="182">
        <f>1-Q3</f>
        <v>0.8</v>
      </c>
    </row>
    <row r="5" spans="2:17" ht="15.4" thickBot="1" x14ac:dyDescent="0.4">
      <c r="B5" s="61" t="s">
        <v>245</v>
      </c>
      <c r="C5" s="62"/>
      <c r="D5" s="62"/>
      <c r="E5" s="62"/>
      <c r="F5" s="62"/>
      <c r="G5" s="62"/>
      <c r="H5" s="62"/>
      <c r="I5" s="62"/>
      <c r="J5" s="63"/>
    </row>
    <row r="6" spans="2:17" ht="27.75" x14ac:dyDescent="0.35">
      <c r="B6" s="134" t="s">
        <v>196</v>
      </c>
      <c r="C6" s="168" t="s">
        <v>328</v>
      </c>
      <c r="D6" s="159" t="s">
        <v>181</v>
      </c>
      <c r="E6" s="155" t="s">
        <v>2</v>
      </c>
      <c r="F6" s="160">
        <v>5102.74</v>
      </c>
      <c r="G6" s="160">
        <f>ROUND(F6*$N$4,2)</f>
        <v>6612.13</v>
      </c>
      <c r="H6" s="160">
        <f>ROUND(G6*$Q$4,2)</f>
        <v>5289.7</v>
      </c>
      <c r="I6" s="161">
        <v>24</v>
      </c>
      <c r="J6" s="162">
        <f>H6*I6</f>
        <v>126952.79999999999</v>
      </c>
      <c r="K6" s="183"/>
    </row>
    <row r="7" spans="2:17" ht="27.75" x14ac:dyDescent="0.35">
      <c r="B7" s="116" t="s">
        <v>197</v>
      </c>
      <c r="C7" s="168" t="s">
        <v>328</v>
      </c>
      <c r="D7" s="164" t="s">
        <v>182</v>
      </c>
      <c r="E7" s="74" t="s">
        <v>2</v>
      </c>
      <c r="F7" s="75">
        <v>10131.98</v>
      </c>
      <c r="G7" s="75">
        <f>ROUND(F7*$N$4,2)</f>
        <v>13129.02</v>
      </c>
      <c r="H7" s="75">
        <f t="shared" ref="H7:H8" si="0">ROUND(G7*$Q$4,2)</f>
        <v>10503.22</v>
      </c>
      <c r="I7" s="118">
        <v>24</v>
      </c>
      <c r="J7" s="79">
        <f>H7*I7</f>
        <v>252077.27999999997</v>
      </c>
      <c r="K7" s="183"/>
    </row>
    <row r="8" spans="2:17" ht="14.25" thickBot="1" x14ac:dyDescent="0.4">
      <c r="B8" s="119" t="s">
        <v>198</v>
      </c>
      <c r="C8" s="165" t="s">
        <v>328</v>
      </c>
      <c r="D8" s="166" t="s">
        <v>183</v>
      </c>
      <c r="E8" s="122" t="s">
        <v>179</v>
      </c>
      <c r="F8" s="123">
        <v>9477.8799999999992</v>
      </c>
      <c r="G8" s="123">
        <f>ROUND(F8*$N$4,2)</f>
        <v>12281.44</v>
      </c>
      <c r="H8" s="123">
        <f t="shared" si="0"/>
        <v>9825.15</v>
      </c>
      <c r="I8" s="124">
        <v>60</v>
      </c>
      <c r="J8" s="167">
        <f>H8*I8</f>
        <v>589509</v>
      </c>
      <c r="K8" s="183"/>
    </row>
    <row r="9" spans="2:17" ht="15.4" thickBot="1" x14ac:dyDescent="0.4">
      <c r="B9" s="61" t="s">
        <v>246</v>
      </c>
      <c r="C9" s="62"/>
      <c r="D9" s="62"/>
      <c r="E9" s="62"/>
      <c r="F9" s="62"/>
      <c r="G9" s="62"/>
      <c r="H9" s="62"/>
      <c r="I9" s="62"/>
      <c r="J9" s="63"/>
    </row>
    <row r="10" spans="2:17" ht="13.9" x14ac:dyDescent="0.35">
      <c r="B10" s="184" t="s">
        <v>276</v>
      </c>
      <c r="C10" s="65" t="s">
        <v>331</v>
      </c>
      <c r="D10" s="185" t="s">
        <v>258</v>
      </c>
      <c r="E10" s="67" t="s">
        <v>5</v>
      </c>
      <c r="F10" s="68">
        <v>3.92</v>
      </c>
      <c r="G10" s="68">
        <f t="shared" ref="G10:G16" si="1">ROUND(F10*$N$4,2)</f>
        <v>5.08</v>
      </c>
      <c r="H10" s="68">
        <f t="shared" ref="H10:H16" si="2">ROUND(G10*$Q$4,2)</f>
        <v>4.0599999999999996</v>
      </c>
      <c r="I10" s="105">
        <v>180000</v>
      </c>
      <c r="J10" s="71">
        <f>H10*I10</f>
        <v>730799.99999999988</v>
      </c>
      <c r="K10" s="183"/>
    </row>
    <row r="11" spans="2:17" ht="13.9" x14ac:dyDescent="0.35">
      <c r="B11" s="186" t="s">
        <v>277</v>
      </c>
      <c r="C11" s="72" t="s">
        <v>331</v>
      </c>
      <c r="D11" s="164" t="s">
        <v>258</v>
      </c>
      <c r="E11" s="74" t="s">
        <v>5</v>
      </c>
      <c r="F11" s="75">
        <v>2.89</v>
      </c>
      <c r="G11" s="75">
        <f t="shared" si="1"/>
        <v>3.74</v>
      </c>
      <c r="H11" s="75">
        <f t="shared" si="2"/>
        <v>2.99</v>
      </c>
      <c r="I11" s="118">
        <v>180000</v>
      </c>
      <c r="J11" s="79">
        <f>H11*I11</f>
        <v>538200</v>
      </c>
      <c r="K11" s="183"/>
    </row>
    <row r="12" spans="2:17" ht="13.9" x14ac:dyDescent="0.35">
      <c r="B12" s="186" t="s">
        <v>200</v>
      </c>
      <c r="C12" s="72" t="s">
        <v>331</v>
      </c>
      <c r="D12" s="164" t="s">
        <v>258</v>
      </c>
      <c r="E12" s="74" t="s">
        <v>5</v>
      </c>
      <c r="F12" s="75">
        <v>2.99</v>
      </c>
      <c r="G12" s="75">
        <f t="shared" si="1"/>
        <v>3.87</v>
      </c>
      <c r="H12" s="75">
        <f t="shared" si="2"/>
        <v>3.1</v>
      </c>
      <c r="I12" s="118">
        <v>180000</v>
      </c>
      <c r="J12" s="79">
        <f t="shared" ref="J12:J16" si="3">H12*I12</f>
        <v>558000</v>
      </c>
      <c r="K12" s="183"/>
    </row>
    <row r="13" spans="2:17" ht="13.9" x14ac:dyDescent="0.35">
      <c r="B13" s="186" t="s">
        <v>278</v>
      </c>
      <c r="C13" s="72" t="s">
        <v>331</v>
      </c>
      <c r="D13" s="164" t="s">
        <v>258</v>
      </c>
      <c r="E13" s="74" t="s">
        <v>5</v>
      </c>
      <c r="F13" s="75">
        <v>3.38</v>
      </c>
      <c r="G13" s="75">
        <f t="shared" si="1"/>
        <v>4.38</v>
      </c>
      <c r="H13" s="75">
        <f t="shared" si="2"/>
        <v>3.5</v>
      </c>
      <c r="I13" s="118">
        <v>180000</v>
      </c>
      <c r="J13" s="79">
        <f t="shared" si="3"/>
        <v>630000</v>
      </c>
      <c r="K13" s="183"/>
    </row>
    <row r="14" spans="2:17" ht="13.9" x14ac:dyDescent="0.35">
      <c r="B14" s="186" t="s">
        <v>279</v>
      </c>
      <c r="C14" s="72" t="s">
        <v>331</v>
      </c>
      <c r="D14" s="164" t="s">
        <v>258</v>
      </c>
      <c r="E14" s="74" t="s">
        <v>5</v>
      </c>
      <c r="F14" s="75">
        <v>1.17</v>
      </c>
      <c r="G14" s="75">
        <f t="shared" si="1"/>
        <v>1.52</v>
      </c>
      <c r="H14" s="75">
        <f t="shared" si="2"/>
        <v>1.22</v>
      </c>
      <c r="I14" s="118">
        <v>180000</v>
      </c>
      <c r="J14" s="79">
        <f t="shared" si="3"/>
        <v>219600</v>
      </c>
      <c r="K14" s="183"/>
    </row>
    <row r="15" spans="2:17" ht="27.75" x14ac:dyDescent="0.35">
      <c r="B15" s="116" t="s">
        <v>280</v>
      </c>
      <c r="C15" s="72" t="s">
        <v>331</v>
      </c>
      <c r="D15" s="164" t="s">
        <v>258</v>
      </c>
      <c r="E15" s="74" t="s">
        <v>5</v>
      </c>
      <c r="F15" s="75">
        <v>5.21</v>
      </c>
      <c r="G15" s="75">
        <f t="shared" si="1"/>
        <v>6.75</v>
      </c>
      <c r="H15" s="75">
        <f t="shared" si="2"/>
        <v>5.4</v>
      </c>
      <c r="I15" s="118">
        <v>180000</v>
      </c>
      <c r="J15" s="79">
        <f t="shared" si="3"/>
        <v>972000.00000000012</v>
      </c>
      <c r="K15" s="183"/>
    </row>
    <row r="16" spans="2:17" ht="28.15" thickBot="1" x14ac:dyDescent="0.4">
      <c r="B16" s="106" t="s">
        <v>281</v>
      </c>
      <c r="C16" s="80" t="s">
        <v>331</v>
      </c>
      <c r="D16" s="187" t="s">
        <v>258</v>
      </c>
      <c r="E16" s="82" t="s">
        <v>5</v>
      </c>
      <c r="F16" s="83">
        <v>3.27</v>
      </c>
      <c r="G16" s="83">
        <f t="shared" si="1"/>
        <v>4.24</v>
      </c>
      <c r="H16" s="83">
        <f t="shared" si="2"/>
        <v>3.39</v>
      </c>
      <c r="I16" s="107">
        <v>180000</v>
      </c>
      <c r="J16" s="108">
        <f t="shared" si="3"/>
        <v>610200</v>
      </c>
      <c r="K16" s="183"/>
    </row>
    <row r="17" spans="2:11" ht="15.4" thickBot="1" x14ac:dyDescent="0.4">
      <c r="B17" s="61" t="s">
        <v>257</v>
      </c>
      <c r="C17" s="62"/>
      <c r="D17" s="62"/>
      <c r="E17" s="62"/>
      <c r="F17" s="62"/>
      <c r="G17" s="62"/>
      <c r="H17" s="62"/>
      <c r="I17" s="62"/>
      <c r="J17" s="63"/>
    </row>
    <row r="18" spans="2:11" ht="13.9" x14ac:dyDescent="0.35">
      <c r="B18" s="134" t="s">
        <v>199</v>
      </c>
      <c r="C18" s="168" t="s">
        <v>328</v>
      </c>
      <c r="D18" s="159" t="s">
        <v>184</v>
      </c>
      <c r="E18" s="155" t="s">
        <v>179</v>
      </c>
      <c r="F18" s="160">
        <v>8371.34</v>
      </c>
      <c r="G18" s="160">
        <f t="shared" ref="G18:G27" si="4">ROUND(F18*$N$4,2)</f>
        <v>10847.58</v>
      </c>
      <c r="H18" s="160">
        <f t="shared" ref="H18:H27" si="5">ROUND(G18*$Q$4,2)</f>
        <v>8678.06</v>
      </c>
      <c r="I18" s="161">
        <v>120</v>
      </c>
      <c r="J18" s="162">
        <f t="shared" ref="J18:J27" si="6">H18*I18</f>
        <v>1041367.2</v>
      </c>
      <c r="K18" s="183"/>
    </row>
    <row r="19" spans="2:11" ht="27.75" x14ac:dyDescent="0.35">
      <c r="B19" s="116" t="s">
        <v>203</v>
      </c>
      <c r="C19" s="163" t="s">
        <v>328</v>
      </c>
      <c r="D19" s="164" t="s">
        <v>188</v>
      </c>
      <c r="E19" s="74" t="s">
        <v>179</v>
      </c>
      <c r="F19" s="75">
        <v>2548.1</v>
      </c>
      <c r="G19" s="75">
        <f t="shared" si="4"/>
        <v>3301.83</v>
      </c>
      <c r="H19" s="75">
        <f t="shared" si="5"/>
        <v>2641.46</v>
      </c>
      <c r="I19" s="118">
        <v>60</v>
      </c>
      <c r="J19" s="79">
        <f t="shared" si="6"/>
        <v>158487.6</v>
      </c>
      <c r="K19" s="183"/>
    </row>
    <row r="20" spans="2:11" ht="27.75" x14ac:dyDescent="0.35">
      <c r="B20" s="116" t="s">
        <v>204</v>
      </c>
      <c r="C20" s="163" t="s">
        <v>328</v>
      </c>
      <c r="D20" s="164" t="s">
        <v>189</v>
      </c>
      <c r="E20" s="74" t="s">
        <v>179</v>
      </c>
      <c r="F20" s="75">
        <v>3971.3</v>
      </c>
      <c r="G20" s="75">
        <f t="shared" si="4"/>
        <v>5146.01</v>
      </c>
      <c r="H20" s="75">
        <f t="shared" si="5"/>
        <v>4116.8100000000004</v>
      </c>
      <c r="I20" s="118">
        <v>60</v>
      </c>
      <c r="J20" s="79">
        <f t="shared" si="6"/>
        <v>247008.60000000003</v>
      </c>
      <c r="K20" s="183"/>
    </row>
    <row r="21" spans="2:11" ht="13.9" x14ac:dyDescent="0.35">
      <c r="B21" s="116" t="s">
        <v>205</v>
      </c>
      <c r="C21" s="163" t="s">
        <v>328</v>
      </c>
      <c r="D21" s="164" t="s">
        <v>190</v>
      </c>
      <c r="E21" s="74" t="s">
        <v>179</v>
      </c>
      <c r="F21" s="75">
        <v>3090.08</v>
      </c>
      <c r="G21" s="75">
        <f t="shared" si="4"/>
        <v>4004.13</v>
      </c>
      <c r="H21" s="75">
        <f t="shared" si="5"/>
        <v>3203.3</v>
      </c>
      <c r="I21" s="118">
        <v>60</v>
      </c>
      <c r="J21" s="79">
        <f t="shared" si="6"/>
        <v>192198</v>
      </c>
      <c r="K21" s="183"/>
    </row>
    <row r="22" spans="2:11" ht="27.75" x14ac:dyDescent="0.35">
      <c r="B22" s="116" t="s">
        <v>207</v>
      </c>
      <c r="C22" s="163" t="s">
        <v>328</v>
      </c>
      <c r="D22" s="164" t="s">
        <v>192</v>
      </c>
      <c r="E22" s="74" t="s">
        <v>210</v>
      </c>
      <c r="F22" s="75">
        <v>2339.54</v>
      </c>
      <c r="G22" s="75">
        <f t="shared" si="4"/>
        <v>3031.58</v>
      </c>
      <c r="H22" s="75">
        <f t="shared" si="5"/>
        <v>2425.2600000000002</v>
      </c>
      <c r="I22" s="118">
        <v>36</v>
      </c>
      <c r="J22" s="79">
        <f t="shared" si="6"/>
        <v>87309.360000000015</v>
      </c>
      <c r="K22" s="183"/>
    </row>
    <row r="23" spans="2:11" ht="13.9" x14ac:dyDescent="0.35">
      <c r="B23" s="116" t="s">
        <v>208</v>
      </c>
      <c r="C23" s="163" t="s">
        <v>328</v>
      </c>
      <c r="D23" s="164" t="s">
        <v>193</v>
      </c>
      <c r="E23" s="74" t="s">
        <v>210</v>
      </c>
      <c r="F23" s="75">
        <v>4635.9399999999996</v>
      </c>
      <c r="G23" s="75">
        <f t="shared" si="4"/>
        <v>6007.25</v>
      </c>
      <c r="H23" s="75">
        <f t="shared" si="5"/>
        <v>4805.8</v>
      </c>
      <c r="I23" s="118">
        <v>36</v>
      </c>
      <c r="J23" s="79">
        <f t="shared" si="6"/>
        <v>173008.80000000002</v>
      </c>
      <c r="K23" s="183"/>
    </row>
    <row r="24" spans="2:11" ht="13.9" x14ac:dyDescent="0.35">
      <c r="B24" s="116" t="s">
        <v>195</v>
      </c>
      <c r="C24" s="163" t="s">
        <v>328</v>
      </c>
      <c r="D24" s="164" t="s">
        <v>186</v>
      </c>
      <c r="E24" s="74" t="s">
        <v>210</v>
      </c>
      <c r="F24" s="75">
        <v>1798.96</v>
      </c>
      <c r="G24" s="75">
        <f t="shared" si="4"/>
        <v>2331.09</v>
      </c>
      <c r="H24" s="75">
        <f t="shared" si="5"/>
        <v>1864.87</v>
      </c>
      <c r="I24" s="118">
        <v>36</v>
      </c>
      <c r="J24" s="79">
        <f t="shared" si="6"/>
        <v>67135.319999999992</v>
      </c>
      <c r="K24" s="183"/>
    </row>
    <row r="25" spans="2:11" ht="13.9" x14ac:dyDescent="0.35">
      <c r="B25" s="116" t="s">
        <v>201</v>
      </c>
      <c r="C25" s="163" t="s">
        <v>328</v>
      </c>
      <c r="D25" s="164" t="s">
        <v>185</v>
      </c>
      <c r="E25" s="74" t="s">
        <v>179</v>
      </c>
      <c r="F25" s="75">
        <v>14595.74</v>
      </c>
      <c r="G25" s="75">
        <f t="shared" si="4"/>
        <v>18913.16</v>
      </c>
      <c r="H25" s="75">
        <f t="shared" si="5"/>
        <v>15130.53</v>
      </c>
      <c r="I25" s="118">
        <v>36</v>
      </c>
      <c r="J25" s="79">
        <f t="shared" si="6"/>
        <v>544699.08000000007</v>
      </c>
      <c r="K25" s="183"/>
    </row>
    <row r="26" spans="2:11" ht="27.75" x14ac:dyDescent="0.35">
      <c r="B26" s="116" t="s">
        <v>206</v>
      </c>
      <c r="C26" s="163" t="s">
        <v>328</v>
      </c>
      <c r="D26" s="164" t="s">
        <v>191</v>
      </c>
      <c r="E26" s="74" t="s">
        <v>210</v>
      </c>
      <c r="F26" s="75">
        <v>3387.18</v>
      </c>
      <c r="G26" s="75">
        <f t="shared" si="4"/>
        <v>4389.1099999999997</v>
      </c>
      <c r="H26" s="75">
        <f t="shared" si="5"/>
        <v>3511.29</v>
      </c>
      <c r="I26" s="118">
        <v>120</v>
      </c>
      <c r="J26" s="79">
        <f t="shared" si="6"/>
        <v>421354.8</v>
      </c>
      <c r="K26" s="183"/>
    </row>
    <row r="27" spans="2:11" ht="28.15" thickBot="1" x14ac:dyDescent="0.4">
      <c r="B27" s="119" t="s">
        <v>202</v>
      </c>
      <c r="C27" s="165" t="s">
        <v>328</v>
      </c>
      <c r="D27" s="166" t="s">
        <v>187</v>
      </c>
      <c r="E27" s="122" t="s">
        <v>210</v>
      </c>
      <c r="F27" s="123">
        <v>1639.81</v>
      </c>
      <c r="G27" s="123">
        <f t="shared" si="4"/>
        <v>2124.87</v>
      </c>
      <c r="H27" s="123">
        <f t="shared" si="5"/>
        <v>1699.9</v>
      </c>
      <c r="I27" s="124">
        <v>120</v>
      </c>
      <c r="J27" s="167">
        <f t="shared" si="6"/>
        <v>203988</v>
      </c>
      <c r="K27" s="183"/>
    </row>
    <row r="28" spans="2:11" ht="15.4" thickBot="1" x14ac:dyDescent="0.4">
      <c r="B28" s="61" t="s">
        <v>247</v>
      </c>
      <c r="C28" s="62"/>
      <c r="D28" s="62"/>
      <c r="E28" s="62"/>
      <c r="F28" s="62"/>
      <c r="G28" s="62"/>
      <c r="H28" s="62"/>
      <c r="I28" s="62"/>
      <c r="J28" s="63"/>
    </row>
    <row r="29" spans="2:11" ht="14.25" thickBot="1" x14ac:dyDescent="0.4">
      <c r="B29" s="116" t="s">
        <v>209</v>
      </c>
      <c r="C29" s="188" t="s">
        <v>328</v>
      </c>
      <c r="D29" s="189" t="s">
        <v>194</v>
      </c>
      <c r="E29" s="190" t="s">
        <v>210</v>
      </c>
      <c r="F29" s="191">
        <v>1296.26</v>
      </c>
      <c r="G29" s="192">
        <f>ROUND(F29*$N$4,2)</f>
        <v>1679.69</v>
      </c>
      <c r="H29" s="68">
        <f>ROUND(G29*$Q$4,2)</f>
        <v>1343.75</v>
      </c>
      <c r="I29" s="193">
        <v>120</v>
      </c>
      <c r="J29" s="79">
        <f>H29*I29</f>
        <v>161250</v>
      </c>
      <c r="K29" s="183"/>
    </row>
    <row r="30" spans="2:11" ht="18" thickBot="1" x14ac:dyDescent="0.55000000000000004">
      <c r="B30" s="176" t="s">
        <v>266</v>
      </c>
      <c r="C30" s="177"/>
      <c r="D30" s="177"/>
      <c r="E30" s="177"/>
      <c r="F30" s="177"/>
      <c r="G30" s="177"/>
      <c r="H30" s="177"/>
      <c r="I30" s="177"/>
      <c r="J30" s="178">
        <f>SUM(J6:J29)</f>
        <v>8525145.8399999999</v>
      </c>
    </row>
    <row r="31" spans="2:11" s="90" customFormat="1" ht="14.25" x14ac:dyDescent="0.45"/>
    <row r="32" spans="2:11" ht="15" customHeight="1" x14ac:dyDescent="0.35">
      <c r="B32" s="91" t="s">
        <v>273</v>
      </c>
      <c r="C32" s="91"/>
      <c r="D32" s="91"/>
      <c r="E32" s="91"/>
      <c r="F32" s="91"/>
      <c r="G32" s="91"/>
      <c r="H32" s="91"/>
      <c r="I32" s="91"/>
      <c r="J32" s="91"/>
    </row>
    <row r="33" spans="2:10" ht="13.9" customHeight="1" x14ac:dyDescent="0.35">
      <c r="B33" s="91"/>
      <c r="C33" s="91"/>
      <c r="D33" s="91"/>
      <c r="E33" s="91"/>
      <c r="F33" s="91"/>
      <c r="G33" s="91"/>
      <c r="H33" s="91"/>
      <c r="I33" s="91"/>
      <c r="J33" s="91"/>
    </row>
    <row r="34" spans="2:10" ht="13.9" customHeight="1" x14ac:dyDescent="0.35">
      <c r="B34" s="91"/>
      <c r="C34" s="91"/>
      <c r="D34" s="91"/>
      <c r="E34" s="91"/>
      <c r="F34" s="91"/>
      <c r="G34" s="91"/>
      <c r="H34" s="91"/>
      <c r="I34" s="91"/>
      <c r="J34" s="91"/>
    </row>
    <row r="35" spans="2:10" ht="13.9" customHeight="1" x14ac:dyDescent="0.35">
      <c r="B35" s="91"/>
      <c r="C35" s="91"/>
      <c r="D35" s="91"/>
      <c r="E35" s="91"/>
      <c r="F35" s="91"/>
      <c r="G35" s="91"/>
      <c r="H35" s="91"/>
      <c r="I35" s="91"/>
      <c r="J35" s="91"/>
    </row>
    <row r="36" spans="2:10" ht="13.9" x14ac:dyDescent="0.35">
      <c r="B36" s="92"/>
      <c r="C36" s="92"/>
      <c r="D36" s="92"/>
      <c r="E36" s="92"/>
      <c r="F36" s="92"/>
      <c r="G36" s="92"/>
      <c r="H36" s="92"/>
      <c r="I36" s="92"/>
      <c r="J36" s="92"/>
    </row>
    <row r="37" spans="2:10" ht="25.15" x14ac:dyDescent="0.35">
      <c r="B37" s="194"/>
      <c r="C37" s="194"/>
      <c r="D37" s="194"/>
      <c r="E37" s="194"/>
      <c r="F37" s="194"/>
      <c r="G37" s="195"/>
      <c r="H37" s="195"/>
      <c r="I37" s="195"/>
    </row>
    <row r="38" spans="2:10" ht="15" customHeight="1" x14ac:dyDescent="0.35">
      <c r="B38" s="194"/>
      <c r="C38" s="194"/>
      <c r="D38" s="194"/>
      <c r="E38" s="194"/>
      <c r="F38" s="194"/>
      <c r="G38" s="195"/>
      <c r="H38" s="195"/>
      <c r="I38" s="195"/>
    </row>
    <row r="39" spans="2:10" ht="15" customHeight="1" x14ac:dyDescent="0.35"/>
  </sheetData>
  <mergeCells count="17">
    <mergeCell ref="B2:J2"/>
    <mergeCell ref="B5:J5"/>
    <mergeCell ref="B9:J9"/>
    <mergeCell ref="B17:J17"/>
    <mergeCell ref="H3:H4"/>
    <mergeCell ref="B32:J35"/>
    <mergeCell ref="B37:F38"/>
    <mergeCell ref="E3:E4"/>
    <mergeCell ref="F3:F4"/>
    <mergeCell ref="B3:B4"/>
    <mergeCell ref="C3:C4"/>
    <mergeCell ref="D3:D4"/>
    <mergeCell ref="B28:J28"/>
    <mergeCell ref="G3:G4"/>
    <mergeCell ref="I3:I4"/>
    <mergeCell ref="B30:I30"/>
    <mergeCell ref="J3:J4"/>
  </mergeCells>
  <conditionalFormatting sqref="K6:K29">
    <cfRule type="cellIs" dxfId="0" priority="1" operator="greaterThan">
      <formula>0.04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AFB3-54E8-4886-BB65-A33D6FD6F78E}">
  <sheetPr codeName="Planilha9"/>
  <dimension ref="B1:Q27"/>
  <sheetViews>
    <sheetView showGridLines="0" zoomScale="25" zoomScaleNormal="25" workbookViewId="0">
      <selection activeCell="B22" sqref="B2:J25"/>
    </sheetView>
  </sheetViews>
  <sheetFormatPr defaultColWidth="9.1328125" defaultRowHeight="13.5" x14ac:dyDescent="0.35"/>
  <cols>
    <col min="1" max="1" width="0.265625" style="93" customWidth="1"/>
    <col min="2" max="2" width="70.86328125" style="93" customWidth="1"/>
    <col min="3" max="3" width="28.73046875" style="93" customWidth="1"/>
    <col min="4" max="4" width="12.73046875" style="93" customWidth="1"/>
    <col min="5" max="5" width="10.59765625" style="93" customWidth="1"/>
    <col min="6" max="8" width="14.73046875" style="93" customWidth="1"/>
    <col min="9" max="9" width="11.86328125" style="93" customWidth="1"/>
    <col min="10" max="10" width="24.73046875" style="93" customWidth="1"/>
    <col min="11" max="11" width="10.73046875" style="181" customWidth="1"/>
    <col min="12" max="12" width="0.73046875" style="93" customWidth="1"/>
    <col min="13" max="13" width="9.1328125" style="93"/>
    <col min="14" max="14" width="9.265625" style="93" bestFit="1" customWidth="1"/>
    <col min="15" max="15" width="9.1328125" style="93"/>
    <col min="16" max="16" width="13.265625" style="93" bestFit="1" customWidth="1"/>
    <col min="17" max="16384" width="9.1328125" style="93"/>
  </cols>
  <sheetData>
    <row r="1" spans="2:17" ht="13.9" thickBot="1" x14ac:dyDescent="0.4"/>
    <row r="2" spans="2:17" ht="21" thickBot="1" x14ac:dyDescent="0.4">
      <c r="B2" s="95" t="s">
        <v>254</v>
      </c>
      <c r="C2" s="96"/>
      <c r="D2" s="96"/>
      <c r="E2" s="96"/>
      <c r="F2" s="96"/>
      <c r="G2" s="96"/>
      <c r="H2" s="96"/>
      <c r="I2" s="96"/>
      <c r="J2" s="97"/>
    </row>
    <row r="3" spans="2:17" ht="13.9" thickBot="1" x14ac:dyDescent="0.4">
      <c r="B3" s="53" t="s">
        <v>7</v>
      </c>
      <c r="C3" s="54" t="s">
        <v>0</v>
      </c>
      <c r="D3" s="54" t="s">
        <v>1</v>
      </c>
      <c r="E3" s="54" t="s">
        <v>4</v>
      </c>
      <c r="F3" s="54" t="s">
        <v>3</v>
      </c>
      <c r="G3" s="55" t="s">
        <v>263</v>
      </c>
      <c r="H3" s="55" t="s">
        <v>283</v>
      </c>
      <c r="I3" s="55" t="s">
        <v>264</v>
      </c>
      <c r="J3" s="56" t="s">
        <v>285</v>
      </c>
      <c r="M3" s="179" t="s">
        <v>265</v>
      </c>
      <c r="N3" s="180">
        <f>PROFISSIONAIS!N3</f>
        <v>0.29580000000000001</v>
      </c>
      <c r="P3" s="179" t="s">
        <v>284</v>
      </c>
      <c r="Q3" s="180">
        <f>PROFISSIONAIS!Q3</f>
        <v>0.2</v>
      </c>
    </row>
    <row r="4" spans="2:17" ht="13.9" thickBot="1" x14ac:dyDescent="0.4">
      <c r="B4" s="57"/>
      <c r="C4" s="98"/>
      <c r="D4" s="98"/>
      <c r="E4" s="98"/>
      <c r="F4" s="98"/>
      <c r="G4" s="99"/>
      <c r="H4" s="99"/>
      <c r="I4" s="99"/>
      <c r="J4" s="60"/>
      <c r="M4" s="181"/>
      <c r="N4" s="182">
        <f>N3+1</f>
        <v>1.2958000000000001</v>
      </c>
      <c r="Q4" s="182">
        <f>1-Q3</f>
        <v>0.8</v>
      </c>
    </row>
    <row r="5" spans="2:17" ht="14.25" thickBot="1" x14ac:dyDescent="0.4">
      <c r="B5" s="196" t="s">
        <v>248</v>
      </c>
      <c r="C5" s="197"/>
      <c r="D5" s="197"/>
      <c r="E5" s="197"/>
      <c r="F5" s="197"/>
      <c r="G5" s="197"/>
      <c r="H5" s="197"/>
      <c r="I5" s="197"/>
      <c r="J5" s="198"/>
    </row>
    <row r="6" spans="2:17" ht="15.4" thickBot="1" x14ac:dyDescent="0.4">
      <c r="B6" s="61" t="s">
        <v>249</v>
      </c>
      <c r="C6" s="62"/>
      <c r="D6" s="62"/>
      <c r="E6" s="62"/>
      <c r="F6" s="62"/>
      <c r="G6" s="62"/>
      <c r="H6" s="62"/>
      <c r="I6" s="62"/>
      <c r="J6" s="63"/>
    </row>
    <row r="7" spans="2:17" ht="41.65" x14ac:dyDescent="0.35">
      <c r="B7" s="116" t="s">
        <v>159</v>
      </c>
      <c r="C7" s="199" t="s">
        <v>327</v>
      </c>
      <c r="D7" s="185" t="s">
        <v>78</v>
      </c>
      <c r="E7" s="67" t="s">
        <v>5</v>
      </c>
      <c r="F7" s="68">
        <v>2.63</v>
      </c>
      <c r="G7" s="68">
        <f>ROUND(F7*$N$4,2)</f>
        <v>3.41</v>
      </c>
      <c r="H7" s="68">
        <f>ROUND(G7*$Q$4,2)</f>
        <v>2.73</v>
      </c>
      <c r="I7" s="105">
        <v>36000</v>
      </c>
      <c r="J7" s="71">
        <f>H7*I7</f>
        <v>98280</v>
      </c>
      <c r="K7" s="182"/>
    </row>
    <row r="8" spans="2:17" ht="41.65" x14ac:dyDescent="0.35">
      <c r="B8" s="116" t="s">
        <v>160</v>
      </c>
      <c r="C8" s="163" t="s">
        <v>327</v>
      </c>
      <c r="D8" s="164" t="s">
        <v>79</v>
      </c>
      <c r="E8" s="74" t="s">
        <v>5</v>
      </c>
      <c r="F8" s="75">
        <v>2.31</v>
      </c>
      <c r="G8" s="75">
        <f>ROUND(F8*$N$4,2)</f>
        <v>2.99</v>
      </c>
      <c r="H8" s="75">
        <f>ROUND(G8*$Q$4,2)</f>
        <v>2.39</v>
      </c>
      <c r="I8" s="118">
        <v>24000</v>
      </c>
      <c r="J8" s="79">
        <f t="shared" ref="J8:J11" si="0">H8*I8</f>
        <v>57360</v>
      </c>
      <c r="K8" s="182"/>
    </row>
    <row r="9" spans="2:17" ht="41.65" x14ac:dyDescent="0.35">
      <c r="B9" s="116" t="s">
        <v>161</v>
      </c>
      <c r="C9" s="163" t="s">
        <v>327</v>
      </c>
      <c r="D9" s="164" t="s">
        <v>80</v>
      </c>
      <c r="E9" s="74" t="s">
        <v>5</v>
      </c>
      <c r="F9" s="75">
        <v>1.98</v>
      </c>
      <c r="G9" s="75">
        <f t="shared" ref="G9:G11" si="1">ROUND(F9*$N$4,2)</f>
        <v>2.57</v>
      </c>
      <c r="H9" s="75">
        <f t="shared" ref="H9:H11" si="2">ROUND(G9*$Q$4,2)</f>
        <v>2.06</v>
      </c>
      <c r="I9" s="118">
        <v>24000</v>
      </c>
      <c r="J9" s="79">
        <f t="shared" si="0"/>
        <v>49440</v>
      </c>
      <c r="K9" s="182"/>
    </row>
    <row r="10" spans="2:17" ht="41.65" x14ac:dyDescent="0.35">
      <c r="B10" s="116" t="s">
        <v>162</v>
      </c>
      <c r="C10" s="163" t="s">
        <v>327</v>
      </c>
      <c r="D10" s="164" t="s">
        <v>81</v>
      </c>
      <c r="E10" s="74" t="s">
        <v>5</v>
      </c>
      <c r="F10" s="75">
        <v>1.65</v>
      </c>
      <c r="G10" s="75">
        <f t="shared" si="1"/>
        <v>2.14</v>
      </c>
      <c r="H10" s="75">
        <f t="shared" si="2"/>
        <v>1.71</v>
      </c>
      <c r="I10" s="118">
        <v>48000</v>
      </c>
      <c r="J10" s="79">
        <f t="shared" si="0"/>
        <v>82080</v>
      </c>
      <c r="K10" s="182"/>
    </row>
    <row r="11" spans="2:17" ht="28.15" thickBot="1" x14ac:dyDescent="0.4">
      <c r="B11" s="116" t="s">
        <v>158</v>
      </c>
      <c r="C11" s="165" t="s">
        <v>327</v>
      </c>
      <c r="D11" s="166" t="s">
        <v>77</v>
      </c>
      <c r="E11" s="122" t="s">
        <v>5</v>
      </c>
      <c r="F11" s="123">
        <v>0.1</v>
      </c>
      <c r="G11" s="123">
        <f t="shared" si="1"/>
        <v>0.13</v>
      </c>
      <c r="H11" s="123">
        <f t="shared" si="2"/>
        <v>0.1</v>
      </c>
      <c r="I11" s="124">
        <v>180000</v>
      </c>
      <c r="J11" s="167">
        <f t="shared" si="0"/>
        <v>18000</v>
      </c>
      <c r="K11" s="182"/>
    </row>
    <row r="12" spans="2:17" ht="15.4" thickBot="1" x14ac:dyDescent="0.4">
      <c r="B12" s="61" t="s">
        <v>250</v>
      </c>
      <c r="C12" s="62"/>
      <c r="D12" s="62"/>
      <c r="E12" s="62"/>
      <c r="F12" s="62"/>
      <c r="G12" s="62"/>
      <c r="H12" s="62"/>
      <c r="I12" s="62"/>
      <c r="J12" s="63"/>
    </row>
    <row r="13" spans="2:17" ht="41.65" x14ac:dyDescent="0.35">
      <c r="B13" s="116" t="s">
        <v>165</v>
      </c>
      <c r="C13" s="168" t="s">
        <v>327</v>
      </c>
      <c r="D13" s="159" t="s">
        <v>84</v>
      </c>
      <c r="E13" s="155" t="s">
        <v>5</v>
      </c>
      <c r="F13" s="160">
        <v>2.14</v>
      </c>
      <c r="G13" s="160">
        <f t="shared" ref="G13:G15" si="3">ROUND(F13*$N$4,2)</f>
        <v>2.77</v>
      </c>
      <c r="H13" s="160">
        <f t="shared" ref="H13:H15" si="4">ROUND(G13*$Q$4,2)</f>
        <v>2.2200000000000002</v>
      </c>
      <c r="I13" s="161">
        <v>12000</v>
      </c>
      <c r="J13" s="162">
        <f t="shared" ref="J13:J15" si="5">H13*I13</f>
        <v>26640.000000000004</v>
      </c>
      <c r="K13" s="182"/>
    </row>
    <row r="14" spans="2:17" ht="41.65" x14ac:dyDescent="0.35">
      <c r="B14" s="116" t="s">
        <v>163</v>
      </c>
      <c r="C14" s="163" t="s">
        <v>327</v>
      </c>
      <c r="D14" s="164" t="s">
        <v>82</v>
      </c>
      <c r="E14" s="74" t="s">
        <v>5</v>
      </c>
      <c r="F14" s="75">
        <v>1.91</v>
      </c>
      <c r="G14" s="75">
        <f t="shared" si="3"/>
        <v>2.4700000000000002</v>
      </c>
      <c r="H14" s="75">
        <f t="shared" si="4"/>
        <v>1.98</v>
      </c>
      <c r="I14" s="118">
        <v>12000</v>
      </c>
      <c r="J14" s="79">
        <f t="shared" si="5"/>
        <v>23760</v>
      </c>
      <c r="K14" s="182"/>
    </row>
    <row r="15" spans="2:17" ht="42" thickBot="1" x14ac:dyDescent="0.4">
      <c r="B15" s="116" t="s">
        <v>164</v>
      </c>
      <c r="C15" s="165" t="s">
        <v>327</v>
      </c>
      <c r="D15" s="166" t="s">
        <v>83</v>
      </c>
      <c r="E15" s="122" t="s">
        <v>5</v>
      </c>
      <c r="F15" s="123">
        <v>1.61</v>
      </c>
      <c r="G15" s="123">
        <f t="shared" si="3"/>
        <v>2.09</v>
      </c>
      <c r="H15" s="123">
        <f t="shared" si="4"/>
        <v>1.67</v>
      </c>
      <c r="I15" s="124">
        <v>12000</v>
      </c>
      <c r="J15" s="167">
        <f t="shared" si="5"/>
        <v>20040</v>
      </c>
      <c r="K15" s="182"/>
    </row>
    <row r="16" spans="2:17" ht="15.4" thickBot="1" x14ac:dyDescent="0.4">
      <c r="B16" s="61" t="s">
        <v>251</v>
      </c>
      <c r="C16" s="62"/>
      <c r="D16" s="62"/>
      <c r="E16" s="62"/>
      <c r="F16" s="62"/>
      <c r="G16" s="62"/>
      <c r="H16" s="62"/>
      <c r="I16" s="62"/>
      <c r="J16" s="63"/>
    </row>
    <row r="17" spans="2:11" ht="41.65" x14ac:dyDescent="0.35">
      <c r="B17" s="116" t="s">
        <v>166</v>
      </c>
      <c r="C17" s="168" t="s">
        <v>327</v>
      </c>
      <c r="D17" s="159" t="s">
        <v>85</v>
      </c>
      <c r="E17" s="155" t="s">
        <v>5</v>
      </c>
      <c r="F17" s="160">
        <v>3.23</v>
      </c>
      <c r="G17" s="160">
        <f t="shared" ref="G17:G19" si="6">ROUND(F17*$N$4,2)</f>
        <v>4.1900000000000004</v>
      </c>
      <c r="H17" s="160">
        <f t="shared" ref="H17:H19" si="7">ROUND(G17*$Q$4,2)</f>
        <v>3.35</v>
      </c>
      <c r="I17" s="161">
        <v>12000</v>
      </c>
      <c r="J17" s="162">
        <f t="shared" ref="J17:J19" si="8">H17*I17</f>
        <v>40200</v>
      </c>
      <c r="K17" s="182"/>
    </row>
    <row r="18" spans="2:11" ht="41.65" x14ac:dyDescent="0.35">
      <c r="B18" s="116" t="s">
        <v>167</v>
      </c>
      <c r="C18" s="163" t="s">
        <v>327</v>
      </c>
      <c r="D18" s="164" t="s">
        <v>86</v>
      </c>
      <c r="E18" s="74" t="s">
        <v>5</v>
      </c>
      <c r="F18" s="75">
        <v>2.8</v>
      </c>
      <c r="G18" s="75">
        <f t="shared" si="6"/>
        <v>3.63</v>
      </c>
      <c r="H18" s="75">
        <f t="shared" si="7"/>
        <v>2.9</v>
      </c>
      <c r="I18" s="118">
        <v>12000</v>
      </c>
      <c r="J18" s="79">
        <f t="shared" si="8"/>
        <v>34800</v>
      </c>
      <c r="K18" s="182"/>
    </row>
    <row r="19" spans="2:11" ht="42" thickBot="1" x14ac:dyDescent="0.4">
      <c r="B19" s="116" t="s">
        <v>168</v>
      </c>
      <c r="C19" s="165" t="s">
        <v>327</v>
      </c>
      <c r="D19" s="166" t="s">
        <v>87</v>
      </c>
      <c r="E19" s="122" t="s">
        <v>5</v>
      </c>
      <c r="F19" s="123">
        <v>2.4</v>
      </c>
      <c r="G19" s="123">
        <f t="shared" si="6"/>
        <v>3.11</v>
      </c>
      <c r="H19" s="123">
        <f t="shared" si="7"/>
        <v>2.4900000000000002</v>
      </c>
      <c r="I19" s="124">
        <v>12000</v>
      </c>
      <c r="J19" s="108">
        <f t="shared" si="8"/>
        <v>29880.000000000004</v>
      </c>
      <c r="K19" s="182"/>
    </row>
    <row r="20" spans="2:11" ht="18" thickBot="1" x14ac:dyDescent="0.55000000000000004">
      <c r="B20" s="176" t="s">
        <v>266</v>
      </c>
      <c r="C20" s="177"/>
      <c r="D20" s="177"/>
      <c r="E20" s="177"/>
      <c r="F20" s="177"/>
      <c r="G20" s="177"/>
      <c r="H20" s="177"/>
      <c r="I20" s="200"/>
      <c r="J20" s="201">
        <f>SUM(J7:J19)</f>
        <v>480480</v>
      </c>
    </row>
    <row r="21" spans="2:11" s="90" customFormat="1" ht="14.25" x14ac:dyDescent="0.45">
      <c r="K21" s="202"/>
    </row>
    <row r="22" spans="2:11" ht="13.5" customHeight="1" x14ac:dyDescent="0.35">
      <c r="B22" s="129" t="s">
        <v>271</v>
      </c>
      <c r="C22" s="129"/>
      <c r="D22" s="129"/>
      <c r="E22" s="129"/>
      <c r="F22" s="129"/>
      <c r="G22" s="129"/>
      <c r="H22" s="129"/>
      <c r="I22" s="129"/>
      <c r="J22" s="129"/>
    </row>
    <row r="23" spans="2:11" x14ac:dyDescent="0.35">
      <c r="B23" s="129"/>
      <c r="C23" s="129"/>
      <c r="D23" s="129"/>
      <c r="E23" s="129"/>
      <c r="F23" s="129"/>
      <c r="G23" s="129"/>
      <c r="H23" s="129"/>
      <c r="I23" s="129"/>
      <c r="J23" s="129"/>
    </row>
    <row r="24" spans="2:11" x14ac:dyDescent="0.35">
      <c r="B24" s="129"/>
      <c r="C24" s="129"/>
      <c r="D24" s="129"/>
      <c r="E24" s="129"/>
      <c r="F24" s="129"/>
      <c r="G24" s="129"/>
      <c r="H24" s="129"/>
      <c r="I24" s="129"/>
      <c r="J24" s="129"/>
    </row>
    <row r="25" spans="2:11" x14ac:dyDescent="0.35">
      <c r="B25" s="129"/>
      <c r="C25" s="129"/>
      <c r="D25" s="129"/>
      <c r="E25" s="129"/>
      <c r="F25" s="129"/>
      <c r="G25" s="129"/>
      <c r="H25" s="129"/>
      <c r="I25" s="129"/>
      <c r="J25" s="129"/>
    </row>
    <row r="27" spans="2:11" ht="25.15" x14ac:dyDescent="0.35">
      <c r="B27" s="194"/>
      <c r="C27" s="194"/>
      <c r="D27" s="194"/>
      <c r="E27" s="194"/>
      <c r="F27" s="194"/>
      <c r="G27" s="195"/>
      <c r="H27" s="195"/>
      <c r="I27" s="195"/>
    </row>
  </sheetData>
  <mergeCells count="17">
    <mergeCell ref="B2:J2"/>
    <mergeCell ref="B5:J5"/>
    <mergeCell ref="B6:J6"/>
    <mergeCell ref="B12:J12"/>
    <mergeCell ref="B3:B4"/>
    <mergeCell ref="C3:C4"/>
    <mergeCell ref="D3:D4"/>
    <mergeCell ref="I3:I4"/>
    <mergeCell ref="H3:H4"/>
    <mergeCell ref="B27:F27"/>
    <mergeCell ref="E3:E4"/>
    <mergeCell ref="F3:F4"/>
    <mergeCell ref="G3:G4"/>
    <mergeCell ref="B20:I20"/>
    <mergeCell ref="B16:J16"/>
    <mergeCell ref="J3:J4"/>
    <mergeCell ref="B22:J2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i L f l K K s A A A D 3 A A A A E g A A A E N v b m Z p Z y 9 Q Y W N r Y W d l L n h t b I S P s Q 6 C M B i E d x P f g X S n L X U j P y X R V R K j i X F t o I E G a A k t l n d z 8 J F 8 B S G K u j n e 3 Z f c 3 e N 2 h 3 R s m + A q e 6 u M T l C E K Q q s E 7 o Q j d E y Q d q g l K 9 X c B B 5 L U o Z T L S 2 8 W i L B F X O d T E h 3 n v s N 9 j 0 J W G U R u S S 7 U 9 5 J V u B P r D 6 D 4 d K z 7 W 5 R B z O r z W c 4 Y g y z O g 0 C s h i Q q b 0 F 2 B T N q c / J u y G x g 2 9 5 J 0 L t 0 c g i w T y / s C f A A A A / / 8 D A F B L A w Q U A A I A C A A A A C E A p U v 2 l i U B A A D A A Q A A E w A A A E Z v c m 1 1 b G F z L 1 N l Y 3 R p b 2 4 x L m 1 0 j 0 F r g z A Y h u + C / y F k l w q a N L b s s O J B b A v C B m W V 7 V B k x B r b g i Z Z 8 s k 2 i v 9 9 W t e e 1 l w + e L 6 X f M 9 r x R 5 O S q L t O N n C d V z H H r k R J X r A G S 9 q M Z 0 y N N n w g 0 D M w y h C t Q D X Q f 1 b K w m i B 5 u y I p e k n b y L g i Q D l m A n + A i g n y j d V 5 9 E m Q M p D P 3 S w X 5 c 0 1 b X i p e W h t O Q U R b S 5 3 S b x c F y F b z E 2 e o 1 j d N t k P B C 8 K Y P q 0 B Y M C 2 0 h p f q I 1 l n b 0 S X F f Z 8 t E s b X Y s h w w f / C D M y w 7 n n j 4 Y 3 / 2 i U P e / S M r q 1 w n m 3 W 3 L g + V + 6 7 3 v S C s U 1 i O H O 0 P U S J Z n h 0 l b K N I m q 2 0 Z m P 7 q v e v 3 F P 5 / x y B n 2 E f Q 7 B O I b O h 9 d e X i H z + 7 w e c 9 T C Y 9 z M l z q O s 9 1 T v J / x c U v A A A A / / 8 D A F B L A Q I t A B Q A B g A I A A A A I Q A q 3 a p A 0 g A A A D c B A A A T A A A A A A A A A A A A A A A A A A A A A A B b Q 2 9 u d G V u d F 9 U e X B l c 1 0 u e G 1 s U E s B A i 0 A F A A C A A g A A A A h A I i 3 5 S i r A A A A 9 w A A A B I A A A A A A A A A A A A A A A A A C w M A A E N v b m Z p Z y 9 Q Y W N r Y W d l L n h t b F B L A Q I t A B Q A A g A I A A A A I Q C l S / a W J Q E A A M A B A A A T A A A A A A A A A A A A A A A A A O Y D A A B G b 3 J t d W x h c y 9 T Z W N 0 a W 9 u M S 5 t U E s F B g A A A A A D A A M A w g A A A D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C g A A A A A A A D I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O V Q x N D o 1 M T o 0 M y 4 3 N j g 5 N z g 5 W i I v P j x F b n R y e S B U e X B l P S J G a W x s Q 2 9 s d W 1 u V H l w Z X M i I F Z h b H V l P S J z Q m d Z R 0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U a X B v J T I w Q W x 0 Z X J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C R 4 s V U q q A K T 5 F E 7 2 X A Q Y a X A A A A A A I A A A A A A B B m A A A A A Q A A I A A A A C 7 r P / S Z 1 I H z 4 e R Y 7 y 6 3 1 I L M T O 3 1 q Q s H q Y E a i c Q A G j o 4 A A A A A A 6 A A A A A A g A A I A A A A E z m H x / f E E 3 T S 2 X 0 s U J x h y K C B V o S B g s a I y t J 5 K u Y s a m Y U A A A A C 6 h U Z 6 p i x c Q R o o M / F f Q 7 J X u M y r I G n O d V K f Y O D A s z e 6 F 5 2 O 8 1 b D j z i p F F t w P g Q m i J D 8 S b a P w g q u 3 G r / T s Y p 2 c S u y D h g l Q v F / 3 v N 1 M N g s 2 j x f Q A A A A D x r 6 C p e p Z i N P 0 9 X + N y Q o p j u Y d o H M m j m 4 a h t 5 g + N 9 Y D o E E L k D V g 6 K B f G i 4 q S 8 w 6 N P N z e b 0 M 5 t x F z r B / 4 4 J h V X 0 4 = < / D a t a M a s h u p > 
</file>

<file path=customXml/itemProps1.xml><?xml version="1.0" encoding="utf-8"?>
<ds:datastoreItem xmlns:ds="http://schemas.openxmlformats.org/officeDocument/2006/customXml" ds:itemID="{F86DC37B-53CC-483A-9244-DFEE3511FE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PORCENTAGEM MUNICÍPIOS</vt:lpstr>
      <vt:lpstr>PROFISSIONAIS</vt:lpstr>
      <vt:lpstr>DESLOCAMENTO</vt:lpstr>
      <vt:lpstr>LEV_TOPOG</vt:lpstr>
      <vt:lpstr>ACRÉSCIMO TOPOGRAFIA</vt:lpstr>
      <vt:lpstr>PROJETOS1</vt:lpstr>
      <vt:lpstr>PRANCHAS</vt:lpstr>
      <vt:lpstr>PROJETOS2</vt:lpstr>
      <vt:lpstr>RELATÓRIOS</vt:lpstr>
      <vt:lpstr>ORÇAMENTO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Henrique Amaral Rossi</cp:lastModifiedBy>
  <cp:lastPrinted>2025-01-08T20:06:09Z</cp:lastPrinted>
  <dcterms:created xsi:type="dcterms:W3CDTF">2020-06-05T15:42:37Z</dcterms:created>
  <dcterms:modified xsi:type="dcterms:W3CDTF">2026-04-08T20:55:27Z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