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egão Presencial RP nº 28-2023 - Projetos de Engenharia\"/>
    </mc:Choice>
  </mc:AlternateContent>
  <xr:revisionPtr revIDLastSave="0" documentId="8_{0CD8381F-DB78-4E31-BCFB-EC279857A854}" xr6:coauthVersionLast="47" xr6:coauthVersionMax="47" xr10:uidLastSave="{00000000-0000-0000-0000-000000000000}"/>
  <bookViews>
    <workbookView xWindow="-120" yWindow="-120" windowWidth="20730" windowHeight="11040" tabRatio="751" activeTab="10" xr2:uid="{00000000-000D-0000-FFFF-FFFF00000000}"/>
  </bookViews>
  <sheets>
    <sheet name="PROFISSIONAIS" sheetId="9" r:id="rId1"/>
    <sheet name="DESLOCAMENTO" sheetId="10" r:id="rId2"/>
    <sheet name="PRANCHAS" sheetId="11" r:id="rId3"/>
    <sheet name="PLOTAGEM" sheetId="12" r:id="rId4"/>
    <sheet name="LEV_TOPOG" sheetId="13" r:id="rId5"/>
    <sheet name="ACRÉSCIMO TOPOGRAFIA" sheetId="25" r:id="rId6"/>
    <sheet name="ORÇAMENTO" sheetId="16" r:id="rId7"/>
    <sheet name="PROJETOS1" sheetId="14" r:id="rId8"/>
    <sheet name="PROJETOS2" sheetId="15" r:id="rId9"/>
    <sheet name="RELATÓRIOS" sheetId="17" r:id="rId10"/>
    <sheet name="RESUMO" sheetId="24" r:id="rId11"/>
  </sheets>
  <definedNames>
    <definedName name="_xlnm.Print_Area" localSheetId="5">'ACRÉSCIMO TOPOGRAFIA'!#REF!</definedName>
    <definedName name="_xlnm.Print_Area" localSheetId="4">LEV_TOPOG!#REF!</definedName>
    <definedName name="_xlnm.Print_Area" localSheetId="6">ORÇAMENTO!#REF!</definedName>
    <definedName name="_xlnm.Print_Area" localSheetId="3">PLOTAGEM!$B$22:$G$22</definedName>
    <definedName name="_xlnm.Print_Area" localSheetId="2">PRANCHAS!#REF!</definedName>
    <definedName name="_xlnm.Print_Area" localSheetId="7">PROJETOS1!#REF!</definedName>
    <definedName name="_xlnm.Print_Area" localSheetId="8">PROJETOS2!$C$2:$J$78</definedName>
    <definedName name="_xlnm.Print_Area" localSheetId="9">RELATÓRIOS!$C$29:$J$29</definedName>
    <definedName name="_xlnm.Print_Area" localSheetId="10">RESUMO!$B$2:$C$17</definedName>
    <definedName name="SETOP">#REF!</definedName>
    <definedName name="SUDECAP">#REF!</definedName>
    <definedName name="TABELAGU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2" l="1"/>
  <c r="H10" i="12"/>
  <c r="H12" i="12"/>
  <c r="H14" i="12"/>
  <c r="H16" i="12"/>
  <c r="H18" i="12"/>
  <c r="H20" i="12"/>
  <c r="E16" i="12"/>
  <c r="I16" i="12" s="1"/>
  <c r="E8" i="12"/>
  <c r="N4" i="17"/>
  <c r="G20" i="17" s="1"/>
  <c r="N4" i="15"/>
  <c r="G76" i="15" s="1"/>
  <c r="N4" i="14"/>
  <c r="G102" i="14" s="1"/>
  <c r="N4" i="16"/>
  <c r="G44" i="16" s="1"/>
  <c r="J44" i="16" s="1"/>
  <c r="H4" i="25"/>
  <c r="N4" i="13"/>
  <c r="G16" i="13" s="1"/>
  <c r="J16" i="13" s="1"/>
  <c r="M4" i="12"/>
  <c r="E20" i="12" s="1"/>
  <c r="I20" i="12" s="1"/>
  <c r="H4" i="11"/>
  <c r="Q4" i="10"/>
  <c r="G11" i="10" s="1"/>
  <c r="S4" i="9"/>
  <c r="G63" i="9" s="1"/>
  <c r="M7" i="9"/>
  <c r="I8" i="9"/>
  <c r="M8" i="9" s="1"/>
  <c r="M10" i="9"/>
  <c r="I11" i="9"/>
  <c r="M11" i="9" s="1"/>
  <c r="M13" i="9"/>
  <c r="I14" i="9"/>
  <c r="M14" i="9" s="1"/>
  <c r="M16" i="9"/>
  <c r="I17" i="9"/>
  <c r="M17" i="9" s="1"/>
  <c r="M19" i="9"/>
  <c r="I20" i="9"/>
  <c r="J20" i="9" s="1"/>
  <c r="M22" i="9"/>
  <c r="I23" i="9"/>
  <c r="M23" i="9" s="1"/>
  <c r="J25" i="9"/>
  <c r="M25" i="9"/>
  <c r="I26" i="9"/>
  <c r="M26" i="9" s="1"/>
  <c r="M28" i="9"/>
  <c r="I29" i="9"/>
  <c r="M29" i="9" s="1"/>
  <c r="J31" i="9"/>
  <c r="M31" i="9"/>
  <c r="I32" i="9"/>
  <c r="M32" i="9" s="1"/>
  <c r="M34" i="9"/>
  <c r="I35" i="9"/>
  <c r="M35" i="9" s="1"/>
  <c r="M37" i="9"/>
  <c r="I38" i="9"/>
  <c r="M38" i="9" s="1"/>
  <c r="J40" i="9"/>
  <c r="M40" i="9"/>
  <c r="I41" i="9"/>
  <c r="J41" i="9" s="1"/>
  <c r="J43" i="9"/>
  <c r="M43" i="9"/>
  <c r="I44" i="9"/>
  <c r="J44" i="9" s="1"/>
  <c r="J46" i="9"/>
  <c r="M46" i="9"/>
  <c r="I47" i="9"/>
  <c r="M47" i="9" s="1"/>
  <c r="J49" i="9"/>
  <c r="M49" i="9"/>
  <c r="I50" i="9"/>
  <c r="M50" i="9" s="1"/>
  <c r="J52" i="9"/>
  <c r="M52" i="9"/>
  <c r="I53" i="9"/>
  <c r="J53" i="9" s="1"/>
  <c r="M55" i="9"/>
  <c r="I56" i="9"/>
  <c r="M56" i="9" s="1"/>
  <c r="M58" i="9"/>
  <c r="I59" i="9"/>
  <c r="M59" i="9" s="1"/>
  <c r="M61" i="9"/>
  <c r="I62" i="9"/>
  <c r="M62" i="9" s="1"/>
  <c r="J64" i="9"/>
  <c r="M64" i="9"/>
  <c r="I65" i="9"/>
  <c r="M65" i="9" s="1"/>
  <c r="E10" i="12" l="1"/>
  <c r="E12" i="12"/>
  <c r="M20" i="9"/>
  <c r="E14" i="12"/>
  <c r="E18" i="12"/>
  <c r="I8" i="12"/>
  <c r="G9" i="9"/>
  <c r="G18" i="13"/>
  <c r="J18" i="13" s="1"/>
  <c r="G12" i="16"/>
  <c r="G29" i="16"/>
  <c r="G46" i="16"/>
  <c r="G5" i="10"/>
  <c r="M44" i="9"/>
  <c r="J62" i="9"/>
  <c r="J50" i="9"/>
  <c r="I14" i="12"/>
  <c r="I10" i="12"/>
  <c r="J65" i="9"/>
  <c r="G33" i="9"/>
  <c r="M53" i="9"/>
  <c r="M41" i="9"/>
  <c r="G57" i="9"/>
  <c r="K59" i="9" s="1"/>
  <c r="O59" i="9" s="1"/>
  <c r="G39" i="9"/>
  <c r="K41" i="9" s="1"/>
  <c r="O41" i="9" s="1"/>
  <c r="G6" i="9"/>
  <c r="K7" i="9" s="1"/>
  <c r="O7" i="9" s="1"/>
  <c r="G18" i="9"/>
  <c r="G42" i="9"/>
  <c r="K44" i="9" s="1"/>
  <c r="O44" i="9" s="1"/>
  <c r="J47" i="9"/>
  <c r="J38" i="9"/>
  <c r="G21" i="9"/>
  <c r="K22" i="9" s="1"/>
  <c r="O22" i="9" s="1"/>
  <c r="G45" i="9"/>
  <c r="K46" i="9" s="1"/>
  <c r="O46" i="9" s="1"/>
  <c r="G12" i="9"/>
  <c r="G24" i="9"/>
  <c r="J29" i="9"/>
  <c r="G27" i="9"/>
  <c r="K29" i="9" s="1"/>
  <c r="O29" i="9" s="1"/>
  <c r="G51" i="9"/>
  <c r="K52" i="9" s="1"/>
  <c r="O52" i="9" s="1"/>
  <c r="G36" i="9"/>
  <c r="G15" i="9"/>
  <c r="K17" i="9" s="1"/>
  <c r="O17" i="9" s="1"/>
  <c r="G48" i="9"/>
  <c r="K49" i="9" s="1"/>
  <c r="O49" i="9" s="1"/>
  <c r="J26" i="9"/>
  <c r="G30" i="9"/>
  <c r="K31" i="9" s="1"/>
  <c r="O31" i="9" s="1"/>
  <c r="G54" i="9"/>
  <c r="K56" i="9" s="1"/>
  <c r="O56" i="9" s="1"/>
  <c r="G60" i="9"/>
  <c r="G23" i="17"/>
  <c r="G25" i="17"/>
  <c r="G27" i="17"/>
  <c r="G11" i="17"/>
  <c r="G13" i="17"/>
  <c r="G16" i="17"/>
  <c r="G18" i="17"/>
  <c r="G7" i="17"/>
  <c r="G9" i="17"/>
  <c r="G37" i="15"/>
  <c r="G23" i="15"/>
  <c r="G25" i="15"/>
  <c r="G21" i="15"/>
  <c r="G29" i="15"/>
  <c r="G27" i="15"/>
  <c r="G13" i="15"/>
  <c r="G31" i="15"/>
  <c r="G67" i="15"/>
  <c r="G16" i="15"/>
  <c r="G33" i="15"/>
  <c r="G70" i="15"/>
  <c r="G19" i="15"/>
  <c r="G35" i="15"/>
  <c r="G74" i="15"/>
  <c r="G6" i="14"/>
  <c r="G10" i="14"/>
  <c r="G89" i="14"/>
  <c r="G92" i="14"/>
  <c r="G96" i="14"/>
  <c r="G8" i="14"/>
  <c r="G94" i="14"/>
  <c r="G12" i="14"/>
  <c r="G98" i="14"/>
  <c r="G33" i="14"/>
  <c r="G100" i="14"/>
  <c r="G36" i="14"/>
  <c r="G48" i="16"/>
  <c r="G16" i="16"/>
  <c r="G33" i="16"/>
  <c r="G18" i="16"/>
  <c r="G36" i="16"/>
  <c r="G14" i="16"/>
  <c r="G38" i="16"/>
  <c r="G6" i="16"/>
  <c r="G23" i="16"/>
  <c r="G40" i="16"/>
  <c r="G31" i="16"/>
  <c r="G21" i="16"/>
  <c r="G8" i="16"/>
  <c r="G25" i="16"/>
  <c r="G42" i="16"/>
  <c r="G10" i="16"/>
  <c r="G27" i="16"/>
  <c r="G6" i="13"/>
  <c r="G8" i="13"/>
  <c r="G10" i="13"/>
  <c r="G12" i="13"/>
  <c r="G14" i="13"/>
  <c r="G8" i="10"/>
  <c r="K65" i="9"/>
  <c r="O65" i="9" s="1"/>
  <c r="K13" i="9"/>
  <c r="O13" i="9" s="1"/>
  <c r="J8" i="9"/>
  <c r="J56" i="9"/>
  <c r="J37" i="9"/>
  <c r="J35" i="9"/>
  <c r="J11" i="9"/>
  <c r="J14" i="9"/>
  <c r="J28" i="9"/>
  <c r="J13" i="9"/>
  <c r="K11" i="9"/>
  <c r="O11" i="9" s="1"/>
  <c r="K10" i="9"/>
  <c r="O10" i="9" s="1"/>
  <c r="J17" i="9"/>
  <c r="J61" i="9"/>
  <c r="J34" i="9"/>
  <c r="J32" i="9"/>
  <c r="J19" i="9"/>
  <c r="J55" i="9"/>
  <c r="J7" i="9"/>
  <c r="J59" i="9"/>
  <c r="J23" i="9"/>
  <c r="J22" i="9"/>
  <c r="J16" i="9"/>
  <c r="J58" i="9"/>
  <c r="J10" i="9"/>
  <c r="I95" i="14"/>
  <c r="I93" i="14"/>
  <c r="I99" i="14"/>
  <c r="I97" i="14"/>
  <c r="I101" i="14"/>
  <c r="L16" i="24"/>
  <c r="K16" i="24"/>
  <c r="I16" i="24"/>
  <c r="O13" i="14"/>
  <c r="I13" i="14"/>
  <c r="O11" i="14"/>
  <c r="I11" i="14"/>
  <c r="O9" i="14"/>
  <c r="I9" i="14"/>
  <c r="O8" i="14"/>
  <c r="O7" i="14"/>
  <c r="I7" i="14"/>
  <c r="O6" i="14"/>
  <c r="M11" i="25"/>
  <c r="N10" i="25"/>
  <c r="M10" i="25"/>
  <c r="N9" i="25"/>
  <c r="M9" i="25"/>
  <c r="N8" i="25"/>
  <c r="M8" i="25"/>
  <c r="N7" i="25"/>
  <c r="M7" i="25"/>
  <c r="N6" i="25"/>
  <c r="M6" i="25"/>
  <c r="U13" i="10"/>
  <c r="I13" i="10"/>
  <c r="L13" i="10" s="1"/>
  <c r="U12" i="10"/>
  <c r="L12" i="10"/>
  <c r="P16" i="16"/>
  <c r="R16" i="16"/>
  <c r="S16" i="16"/>
  <c r="I17" i="16"/>
  <c r="P17" i="16"/>
  <c r="R17" i="16"/>
  <c r="S17" i="16"/>
  <c r="P18" i="16"/>
  <c r="R18" i="16"/>
  <c r="S18" i="16"/>
  <c r="I19" i="16"/>
  <c r="P19" i="16"/>
  <c r="R19" i="16"/>
  <c r="S19" i="16"/>
  <c r="I18" i="12" l="1"/>
  <c r="I12" i="12"/>
  <c r="J10" i="13"/>
  <c r="J8" i="13"/>
  <c r="J12" i="13"/>
  <c r="J14" i="13"/>
  <c r="K23" i="9"/>
  <c r="O23" i="9" s="1"/>
  <c r="K16" i="9"/>
  <c r="O16" i="9" s="1"/>
  <c r="J25" i="16"/>
  <c r="J14" i="16"/>
  <c r="J8" i="16"/>
  <c r="J36" i="16"/>
  <c r="J33" i="16"/>
  <c r="J40" i="16"/>
  <c r="J16" i="16"/>
  <c r="J17" i="16"/>
  <c r="J46" i="16"/>
  <c r="J27" i="16"/>
  <c r="J23" i="16"/>
  <c r="J48" i="16"/>
  <c r="J29" i="16"/>
  <c r="J18" i="16"/>
  <c r="J19" i="16"/>
  <c r="J10" i="16"/>
  <c r="J12" i="16"/>
  <c r="J21" i="16"/>
  <c r="J31" i="16"/>
  <c r="J42" i="16"/>
  <c r="J38" i="16"/>
  <c r="K32" i="9"/>
  <c r="O32" i="9" s="1"/>
  <c r="K47" i="9"/>
  <c r="O47" i="9" s="1"/>
  <c r="K55" i="9"/>
  <c r="O55" i="9" s="1"/>
  <c r="K14" i="9"/>
  <c r="O14" i="9" s="1"/>
  <c r="K40" i="9"/>
  <c r="O40" i="9" s="1"/>
  <c r="K8" i="9"/>
  <c r="O8" i="9" s="1"/>
  <c r="K26" i="9"/>
  <c r="O26" i="9" s="1"/>
  <c r="K25" i="9"/>
  <c r="O25" i="9" s="1"/>
  <c r="K53" i="9"/>
  <c r="O53" i="9" s="1"/>
  <c r="L66" i="9" s="1"/>
  <c r="K58" i="9"/>
  <c r="O58" i="9" s="1"/>
  <c r="K50" i="9"/>
  <c r="O50" i="9" s="1"/>
  <c r="K28" i="9"/>
  <c r="O28" i="9" s="1"/>
  <c r="K64" i="9"/>
  <c r="O64" i="9" s="1"/>
  <c r="K43" i="9"/>
  <c r="O43" i="9" s="1"/>
  <c r="K38" i="9"/>
  <c r="O38" i="9" s="1"/>
  <c r="K37" i="9"/>
  <c r="O37" i="9" s="1"/>
  <c r="K20" i="9"/>
  <c r="O20" i="9" s="1"/>
  <c r="K19" i="9"/>
  <c r="O19" i="9" s="1"/>
  <c r="K34" i="9"/>
  <c r="O34" i="9" s="1"/>
  <c r="K35" i="9"/>
  <c r="O35" i="9" s="1"/>
  <c r="K61" i="9"/>
  <c r="O61" i="9" s="1"/>
  <c r="K62" i="9"/>
  <c r="O62" i="9" s="1"/>
  <c r="I17" i="15"/>
  <c r="I14" i="15"/>
  <c r="O37" i="14"/>
  <c r="I37" i="14"/>
  <c r="O36" i="14"/>
  <c r="O34" i="14"/>
  <c r="I34" i="14"/>
  <c r="O33" i="14"/>
  <c r="O32" i="14"/>
  <c r="G86" i="14"/>
  <c r="G84" i="14"/>
  <c r="G82" i="14"/>
  <c r="G80" i="14"/>
  <c r="G78" i="14"/>
  <c r="G76" i="14"/>
  <c r="G74" i="14"/>
  <c r="G72" i="14"/>
  <c r="G70" i="14"/>
  <c r="G68" i="14"/>
  <c r="G66" i="14"/>
  <c r="G64" i="14"/>
  <c r="G62" i="14"/>
  <c r="G60" i="14"/>
  <c r="G58" i="14"/>
  <c r="G56" i="14"/>
  <c r="G54" i="14"/>
  <c r="G52" i="14"/>
  <c r="G50" i="14"/>
  <c r="G48" i="14"/>
  <c r="G46" i="14"/>
  <c r="G44" i="14"/>
  <c r="G42" i="14"/>
  <c r="G40" i="14"/>
  <c r="G38" i="14"/>
  <c r="G30" i="14"/>
  <c r="G28" i="14"/>
  <c r="G26" i="14"/>
  <c r="G24" i="14"/>
  <c r="G21" i="14"/>
  <c r="G19" i="14"/>
  <c r="G17" i="14"/>
  <c r="G15" i="14"/>
  <c r="O31" i="14"/>
  <c r="I31" i="14"/>
  <c r="O30" i="14"/>
  <c r="O22" i="14"/>
  <c r="I22" i="14"/>
  <c r="R49" i="16" l="1"/>
  <c r="P49" i="16"/>
  <c r="I49" i="16"/>
  <c r="J49" i="16" s="1"/>
  <c r="R48" i="16"/>
  <c r="P48" i="16"/>
  <c r="R47" i="16"/>
  <c r="P47" i="16"/>
  <c r="I47" i="16"/>
  <c r="J47" i="16" s="1"/>
  <c r="R46" i="16"/>
  <c r="P46" i="16"/>
  <c r="R45" i="16"/>
  <c r="P45" i="16"/>
  <c r="I45" i="16"/>
  <c r="J45" i="16" s="1"/>
  <c r="R44" i="16"/>
  <c r="P44" i="16"/>
  <c r="R43" i="16"/>
  <c r="P43" i="16"/>
  <c r="I43" i="16"/>
  <c r="J43" i="16" s="1"/>
  <c r="R42" i="16"/>
  <c r="P42" i="16"/>
  <c r="S34" i="16"/>
  <c r="R34" i="16"/>
  <c r="P34" i="16"/>
  <c r="I34" i="16"/>
  <c r="J34" i="16" s="1"/>
  <c r="S33" i="16"/>
  <c r="R33" i="16"/>
  <c r="P33" i="16"/>
  <c r="S32" i="16"/>
  <c r="R32" i="16"/>
  <c r="P32" i="16"/>
  <c r="I32" i="16"/>
  <c r="J32" i="16" s="1"/>
  <c r="S31" i="16"/>
  <c r="R31" i="16"/>
  <c r="P31" i="16"/>
  <c r="S30" i="16"/>
  <c r="R30" i="16"/>
  <c r="P30" i="16"/>
  <c r="I30" i="16"/>
  <c r="J30" i="16" s="1"/>
  <c r="S29" i="16"/>
  <c r="R29" i="16"/>
  <c r="P29" i="16"/>
  <c r="S28" i="16"/>
  <c r="R28" i="16"/>
  <c r="P28" i="16"/>
  <c r="I28" i="16"/>
  <c r="J28" i="16" s="1"/>
  <c r="S27" i="16"/>
  <c r="R27" i="16"/>
  <c r="P27" i="16"/>
  <c r="S15" i="16"/>
  <c r="R15" i="16"/>
  <c r="P15" i="16"/>
  <c r="I15" i="16"/>
  <c r="J15" i="16" s="1"/>
  <c r="S14" i="16"/>
  <c r="R14" i="16"/>
  <c r="P14" i="16"/>
  <c r="G107" i="14" l="1"/>
  <c r="G105" i="14"/>
  <c r="L15" i="24"/>
  <c r="K15" i="24"/>
  <c r="I15" i="24"/>
  <c r="L13" i="24"/>
  <c r="K13" i="24"/>
  <c r="I13" i="24"/>
  <c r="L12" i="24"/>
  <c r="K12" i="24"/>
  <c r="I12" i="24"/>
  <c r="L11" i="24"/>
  <c r="K11" i="24"/>
  <c r="I11" i="24"/>
  <c r="L10" i="24"/>
  <c r="K10" i="24"/>
  <c r="I10" i="24"/>
  <c r="L9" i="24"/>
  <c r="K9" i="24"/>
  <c r="I9" i="24"/>
  <c r="L8" i="24"/>
  <c r="K8" i="24"/>
  <c r="I8" i="24"/>
  <c r="L7" i="24"/>
  <c r="K7" i="24"/>
  <c r="I7" i="24"/>
  <c r="I9" i="16"/>
  <c r="J9" i="16" s="1"/>
  <c r="I9" i="13"/>
  <c r="J9" i="13" s="1"/>
  <c r="I11" i="13"/>
  <c r="J11" i="13" s="1"/>
  <c r="I13" i="13"/>
  <c r="J13" i="13" s="1"/>
  <c r="I15" i="13"/>
  <c r="J15" i="13" s="1"/>
  <c r="I17" i="13"/>
  <c r="J17" i="13" s="1"/>
  <c r="I19" i="13"/>
  <c r="J19" i="13" s="1"/>
  <c r="G63" i="15"/>
  <c r="G60" i="15"/>
  <c r="G57" i="15"/>
  <c r="G55" i="15"/>
  <c r="G53" i="15"/>
  <c r="G51" i="15"/>
  <c r="G49" i="15"/>
  <c r="G47" i="15"/>
  <c r="G45" i="15"/>
  <c r="G43" i="15"/>
  <c r="G41" i="15"/>
  <c r="G39" i="15"/>
  <c r="G10" i="15"/>
  <c r="G8" i="15"/>
  <c r="J16" i="24" l="1"/>
  <c r="J7" i="24"/>
  <c r="J13" i="24"/>
  <c r="J15" i="24"/>
  <c r="J12" i="24"/>
  <c r="J10" i="24"/>
  <c r="J11" i="24"/>
  <c r="J9" i="24"/>
  <c r="S13" i="13"/>
  <c r="R13" i="13"/>
  <c r="Q13" i="13"/>
  <c r="S12" i="13"/>
  <c r="R12" i="13"/>
  <c r="Q12" i="13"/>
  <c r="I43" i="14" l="1"/>
  <c r="I18" i="14"/>
  <c r="S14" i="17"/>
  <c r="R14" i="17"/>
  <c r="P14" i="17"/>
  <c r="I14" i="17"/>
  <c r="S13" i="17"/>
  <c r="R13" i="17"/>
  <c r="P13" i="17"/>
  <c r="S13" i="16"/>
  <c r="R13" i="16"/>
  <c r="P13" i="16"/>
  <c r="I13" i="16"/>
  <c r="J13" i="16" s="1"/>
  <c r="S12" i="16"/>
  <c r="R12" i="16"/>
  <c r="P12" i="16"/>
  <c r="I58" i="15" l="1"/>
  <c r="I56" i="15"/>
  <c r="I34" i="15"/>
  <c r="I28" i="15"/>
  <c r="I103" i="14"/>
  <c r="I20" i="14"/>
  <c r="I16" i="14"/>
  <c r="I29" i="14"/>
  <c r="I27" i="14"/>
  <c r="I25" i="14"/>
  <c r="I7" i="16"/>
  <c r="I11" i="16"/>
  <c r="J11" i="16" s="1"/>
  <c r="I22" i="16"/>
  <c r="J22" i="16" s="1"/>
  <c r="I24" i="16"/>
  <c r="J24" i="16" s="1"/>
  <c r="I26" i="16"/>
  <c r="J26" i="16" s="1"/>
  <c r="I37" i="16"/>
  <c r="J37" i="16" s="1"/>
  <c r="I39" i="16"/>
  <c r="J39" i="16" s="1"/>
  <c r="I41" i="16"/>
  <c r="J41" i="16" s="1"/>
  <c r="P6" i="16"/>
  <c r="P7" i="16"/>
  <c r="P9" i="16"/>
  <c r="P11" i="16"/>
  <c r="P20" i="16"/>
  <c r="P22" i="16"/>
  <c r="P24" i="16"/>
  <c r="P26" i="16"/>
  <c r="P35" i="16"/>
  <c r="P37" i="16"/>
  <c r="P39" i="16"/>
  <c r="P41" i="16"/>
  <c r="G6" i="15"/>
  <c r="I7" i="15"/>
  <c r="I9" i="15"/>
  <c r="I11" i="15"/>
  <c r="I20" i="15"/>
  <c r="I22" i="15"/>
  <c r="I24" i="15"/>
  <c r="I26" i="15"/>
  <c r="I40" i="15"/>
  <c r="I30" i="15"/>
  <c r="I32" i="15"/>
  <c r="I36" i="15"/>
  <c r="I38" i="15"/>
  <c r="I42" i="15"/>
  <c r="I44" i="15"/>
  <c r="I46" i="15"/>
  <c r="I48" i="15"/>
  <c r="I50" i="15"/>
  <c r="I52" i="15"/>
  <c r="I54" i="15"/>
  <c r="I61" i="15"/>
  <c r="I64" i="15"/>
  <c r="I71" i="15"/>
  <c r="I75" i="15"/>
  <c r="I77" i="15"/>
  <c r="I68" i="15"/>
  <c r="I7" i="10"/>
  <c r="L7" i="10" s="1"/>
  <c r="I10" i="10"/>
  <c r="L10" i="10" s="1"/>
  <c r="G17" i="12"/>
  <c r="G19" i="12"/>
  <c r="E6" i="12"/>
  <c r="G7" i="12"/>
  <c r="G11" i="12"/>
  <c r="G15" i="12"/>
  <c r="G21" i="12"/>
  <c r="G13" i="12"/>
  <c r="G9" i="12"/>
  <c r="I7" i="13"/>
  <c r="I39" i="14"/>
  <c r="I41" i="14"/>
  <c r="I45" i="14"/>
  <c r="I47" i="14"/>
  <c r="I49" i="14"/>
  <c r="I51" i="14"/>
  <c r="I53" i="14"/>
  <c r="I55" i="14"/>
  <c r="I57" i="14"/>
  <c r="I59" i="14"/>
  <c r="I61" i="14"/>
  <c r="I63" i="14"/>
  <c r="I65" i="14"/>
  <c r="I67" i="14"/>
  <c r="I69" i="14"/>
  <c r="I71" i="14"/>
  <c r="I73" i="14"/>
  <c r="I75" i="14"/>
  <c r="I77" i="14"/>
  <c r="I79" i="14"/>
  <c r="I81" i="14"/>
  <c r="I83" i="14"/>
  <c r="I85" i="14"/>
  <c r="I87" i="14"/>
  <c r="I90" i="14"/>
  <c r="I106" i="14"/>
  <c r="I108" i="14"/>
  <c r="S17" i="13"/>
  <c r="R17" i="13"/>
  <c r="Q17" i="13"/>
  <c r="S16" i="13"/>
  <c r="R16" i="13"/>
  <c r="Q16" i="13"/>
  <c r="T22" i="12"/>
  <c r="L9" i="10"/>
  <c r="P7" i="17"/>
  <c r="P8" i="17"/>
  <c r="P10" i="17"/>
  <c r="P12" i="17"/>
  <c r="P15" i="17"/>
  <c r="P17" i="17"/>
  <c r="P19" i="17"/>
  <c r="P21" i="17"/>
  <c r="P22" i="17"/>
  <c r="P24" i="17"/>
  <c r="P26" i="17"/>
  <c r="P28" i="17"/>
  <c r="O15" i="14"/>
  <c r="O24" i="14"/>
  <c r="O25" i="14"/>
  <c r="O38" i="14"/>
  <c r="O39" i="14"/>
  <c r="U6" i="10"/>
  <c r="U7" i="10"/>
  <c r="R7" i="17"/>
  <c r="O105" i="14"/>
  <c r="O104" i="14"/>
  <c r="U1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I21" i="17"/>
  <c r="I19" i="17"/>
  <c r="I17" i="17"/>
  <c r="I12" i="17"/>
  <c r="I10" i="17"/>
  <c r="I8" i="17"/>
  <c r="L6" i="10"/>
  <c r="H15" i="12" l="1"/>
  <c r="I15" i="12"/>
  <c r="H11" i="12"/>
  <c r="I11" i="12"/>
  <c r="H19" i="12"/>
  <c r="I19" i="12"/>
  <c r="H9" i="12"/>
  <c r="I9" i="12"/>
  <c r="H17" i="12"/>
  <c r="I17" i="12"/>
  <c r="H13" i="12"/>
  <c r="I13" i="12"/>
  <c r="H21" i="12"/>
  <c r="I21" i="12"/>
  <c r="J93" i="14"/>
  <c r="J95" i="14"/>
  <c r="J101" i="14"/>
  <c r="J99" i="14"/>
  <c r="J97" i="14"/>
  <c r="V11" i="10"/>
  <c r="V13" i="10"/>
  <c r="V12" i="10"/>
  <c r="J37" i="14"/>
  <c r="J7" i="14"/>
  <c r="J11" i="14"/>
  <c r="J9" i="14"/>
  <c r="J13" i="14"/>
  <c r="M10" i="10"/>
  <c r="J31" i="14"/>
  <c r="J34" i="14"/>
  <c r="J43" i="14"/>
  <c r="J73" i="14"/>
  <c r="J103" i="14"/>
  <c r="J22" i="14"/>
  <c r="H7" i="12"/>
  <c r="H6" i="12"/>
  <c r="J71" i="14"/>
  <c r="J41" i="14"/>
  <c r="J59" i="14"/>
  <c r="J18" i="14"/>
  <c r="J25" i="14"/>
  <c r="J87" i="14"/>
  <c r="J20" i="14"/>
  <c r="J63" i="14"/>
  <c r="J27" i="14"/>
  <c r="J49" i="14"/>
  <c r="J9" i="17"/>
  <c r="J16" i="17"/>
  <c r="J20" i="17"/>
  <c r="J18" i="17"/>
  <c r="J11" i="17"/>
  <c r="J29" i="14"/>
  <c r="J45" i="14"/>
  <c r="J75" i="14"/>
  <c r="J90" i="14"/>
  <c r="J47" i="14"/>
  <c r="J77" i="14"/>
  <c r="V14" i="10"/>
  <c r="J53" i="14"/>
  <c r="J65" i="14"/>
  <c r="J81" i="14"/>
  <c r="J106" i="14"/>
  <c r="J55" i="14"/>
  <c r="J67" i="14"/>
  <c r="J83" i="14"/>
  <c r="J108" i="14"/>
  <c r="J39" i="14"/>
  <c r="J57" i="14"/>
  <c r="J69" i="14"/>
  <c r="J85" i="14"/>
  <c r="J51" i="14"/>
  <c r="J16" i="14"/>
  <c r="P9" i="17"/>
  <c r="S8" i="17" s="1"/>
  <c r="S7" i="17"/>
  <c r="J7" i="17"/>
  <c r="P8" i="16"/>
  <c r="J7" i="10"/>
  <c r="V6" i="10"/>
  <c r="V5" i="10"/>
  <c r="V7" i="10"/>
  <c r="Q14" i="13"/>
  <c r="S8" i="13"/>
  <c r="R7" i="13"/>
  <c r="S11" i="13"/>
  <c r="Q8" i="13"/>
  <c r="R14" i="13"/>
  <c r="S15" i="13"/>
  <c r="R6" i="13"/>
  <c r="S19" i="13"/>
  <c r="Q10" i="13"/>
  <c r="Q6" i="13"/>
  <c r="S18" i="13"/>
  <c r="R11" i="13"/>
  <c r="R10" i="13"/>
  <c r="Q15" i="13"/>
  <c r="R15" i="13"/>
  <c r="S7" i="13"/>
  <c r="R8" i="13"/>
  <c r="Q7" i="13"/>
  <c r="S6" i="13"/>
  <c r="Q9" i="13"/>
  <c r="S9" i="13"/>
  <c r="Q11" i="13"/>
  <c r="S14" i="13"/>
  <c r="S10" i="13"/>
  <c r="R9" i="13"/>
  <c r="J24" i="17" l="1"/>
  <c r="J23" i="17"/>
  <c r="J28" i="17"/>
  <c r="J27" i="17"/>
  <c r="J12" i="17"/>
  <c r="J26" i="17"/>
  <c r="J25" i="17"/>
  <c r="J21" i="17"/>
  <c r="J19" i="17"/>
  <c r="J17" i="17"/>
  <c r="J13" i="17"/>
  <c r="J14" i="17"/>
  <c r="J10" i="17"/>
  <c r="J51" i="15"/>
  <c r="J52" i="15"/>
  <c r="J34" i="15"/>
  <c r="J33" i="15"/>
  <c r="J71" i="15"/>
  <c r="J70" i="15"/>
  <c r="J9" i="15"/>
  <c r="J8" i="15"/>
  <c r="J19" i="15"/>
  <c r="J20" i="15"/>
  <c r="J25" i="15"/>
  <c r="J26" i="15"/>
  <c r="J42" i="15"/>
  <c r="J41" i="15"/>
  <c r="J35" i="15"/>
  <c r="J36" i="15"/>
  <c r="J74" i="15"/>
  <c r="J75" i="15"/>
  <c r="J54" i="15"/>
  <c r="J53" i="15"/>
  <c r="J56" i="15"/>
  <c r="J55" i="15"/>
  <c r="J11" i="15"/>
  <c r="J10" i="15"/>
  <c r="J28" i="15"/>
  <c r="J27" i="15"/>
  <c r="J48" i="15"/>
  <c r="J47" i="15"/>
  <c r="J30" i="15"/>
  <c r="J29" i="15"/>
  <c r="J22" i="15"/>
  <c r="J21" i="15"/>
  <c r="J44" i="15"/>
  <c r="J43" i="15"/>
  <c r="J58" i="15"/>
  <c r="J57" i="15"/>
  <c r="J46" i="15"/>
  <c r="J45" i="15"/>
  <c r="J38" i="15"/>
  <c r="J37" i="15"/>
  <c r="J60" i="15"/>
  <c r="J61" i="15"/>
  <c r="J40" i="15"/>
  <c r="J39" i="15"/>
  <c r="J64" i="15"/>
  <c r="J63" i="15"/>
  <c r="J68" i="15"/>
  <c r="J67" i="15"/>
  <c r="J77" i="15"/>
  <c r="J76" i="15"/>
  <c r="J17" i="15"/>
  <c r="J16" i="15"/>
  <c r="J50" i="15"/>
  <c r="J49" i="15"/>
  <c r="J32" i="15"/>
  <c r="J31" i="15"/>
  <c r="J24" i="15"/>
  <c r="J23" i="15"/>
  <c r="J14" i="15"/>
  <c r="J13" i="15"/>
  <c r="J78" i="14"/>
  <c r="J79" i="14"/>
  <c r="J60" i="14"/>
  <c r="J61" i="14"/>
  <c r="J9" i="10"/>
  <c r="M9" i="10"/>
  <c r="J10" i="10"/>
  <c r="J94" i="14"/>
  <c r="J92" i="14"/>
  <c r="J100" i="14"/>
  <c r="J96" i="14"/>
  <c r="J98" i="14"/>
  <c r="J36" i="14"/>
  <c r="J8" i="14"/>
  <c r="J10" i="14"/>
  <c r="J42" i="14"/>
  <c r="J6" i="14"/>
  <c r="M13" i="10"/>
  <c r="J13" i="10"/>
  <c r="J12" i="10"/>
  <c r="M12" i="10"/>
  <c r="J12" i="14"/>
  <c r="J30" i="14"/>
  <c r="J33" i="14"/>
  <c r="J72" i="14"/>
  <c r="J102" i="14"/>
  <c r="J21" i="14"/>
  <c r="J50" i="14"/>
  <c r="J82" i="14"/>
  <c r="J44" i="14"/>
  <c r="J28" i="14"/>
  <c r="J17" i="14"/>
  <c r="J66" i="14"/>
  <c r="J24" i="14"/>
  <c r="J84" i="14"/>
  <c r="J54" i="14"/>
  <c r="J76" i="14"/>
  <c r="J48" i="14"/>
  <c r="J58" i="14"/>
  <c r="J68" i="14"/>
  <c r="J105" i="14"/>
  <c r="J46" i="14"/>
  <c r="J26" i="14"/>
  <c r="J62" i="14"/>
  <c r="J40" i="14"/>
  <c r="J56" i="14"/>
  <c r="J80" i="14"/>
  <c r="J7" i="16"/>
  <c r="J6" i="16"/>
  <c r="J38" i="14"/>
  <c r="J64" i="14"/>
  <c r="J89" i="14"/>
  <c r="J19" i="14"/>
  <c r="J70" i="14"/>
  <c r="J52" i="14"/>
  <c r="J74" i="14"/>
  <c r="J86" i="14"/>
  <c r="J107" i="14"/>
  <c r="J6" i="15"/>
  <c r="J7" i="15"/>
  <c r="I6" i="12"/>
  <c r="I7" i="12"/>
  <c r="J7" i="13"/>
  <c r="J6" i="13"/>
  <c r="J15" i="14"/>
  <c r="P11" i="17"/>
  <c r="R8" i="17"/>
  <c r="R9" i="17"/>
  <c r="J8" i="17"/>
  <c r="S10" i="17"/>
  <c r="S9" i="17"/>
  <c r="P16" i="17"/>
  <c r="R6" i="16"/>
  <c r="P10" i="16"/>
  <c r="S6" i="16"/>
  <c r="S7" i="16"/>
  <c r="O16" i="14"/>
  <c r="J6" i="10"/>
  <c r="M7" i="10"/>
  <c r="M6" i="10"/>
  <c r="M8" i="11"/>
  <c r="M9" i="11"/>
  <c r="I20" i="13" l="1"/>
  <c r="C11" i="24" s="1"/>
  <c r="K14" i="10"/>
  <c r="C8" i="24" s="1"/>
  <c r="H109" i="14"/>
  <c r="C14" i="24" s="1"/>
  <c r="G22" i="12"/>
  <c r="C10" i="24" s="1"/>
  <c r="J29" i="17"/>
  <c r="C16" i="24" s="1"/>
  <c r="H50" i="16"/>
  <c r="C13" i="24" s="1"/>
  <c r="C7" i="24"/>
  <c r="I78" i="15"/>
  <c r="C15" i="24" s="1"/>
  <c r="R10" i="17"/>
  <c r="P18" i="17"/>
  <c r="R7" i="16"/>
  <c r="P21" i="16"/>
  <c r="O18" i="14"/>
  <c r="O17" i="14"/>
  <c r="M6" i="11"/>
  <c r="M10" i="11"/>
  <c r="N7" i="11"/>
  <c r="N8" i="11"/>
  <c r="M11" i="11"/>
  <c r="N6" i="11"/>
  <c r="N9" i="11"/>
  <c r="M7" i="11"/>
  <c r="N10" i="11"/>
  <c r="C17" i="24" l="1"/>
  <c r="P20" i="17"/>
  <c r="R11" i="17"/>
  <c r="S11" i="17"/>
  <c r="R12" i="17"/>
  <c r="S8" i="16"/>
  <c r="P25" i="16"/>
  <c r="R8" i="16"/>
  <c r="P23" i="16"/>
  <c r="P23" i="17" l="1"/>
  <c r="P25" i="17"/>
  <c r="R15" i="17"/>
  <c r="S12" i="17"/>
  <c r="S15" i="17"/>
  <c r="P36" i="16"/>
  <c r="O20" i="14"/>
  <c r="P27" i="17" l="1"/>
  <c r="S16" i="17"/>
  <c r="R16" i="17"/>
  <c r="S17" i="17"/>
  <c r="P38" i="16"/>
  <c r="P40" i="16"/>
  <c r="Q19" i="16" l="1"/>
  <c r="Q18" i="16"/>
  <c r="S25" i="17"/>
  <c r="Q9" i="17"/>
  <c r="R25" i="17"/>
  <c r="R24" i="17"/>
  <c r="R22" i="17"/>
  <c r="S22" i="17"/>
  <c r="S28" i="17"/>
  <c r="S23" i="17"/>
  <c r="S20" i="17"/>
  <c r="Q24" i="17"/>
  <c r="R28" i="17"/>
  <c r="S19" i="17"/>
  <c r="R17" i="17"/>
  <c r="S24" i="17"/>
  <c r="Q23" i="17"/>
  <c r="S27" i="17"/>
  <c r="S26" i="17"/>
  <c r="R18" i="17"/>
  <c r="Q26" i="17"/>
  <c r="S21" i="17"/>
  <c r="Q19" i="17"/>
  <c r="Q21" i="17"/>
  <c r="R27" i="17"/>
  <c r="R20" i="17"/>
  <c r="R21" i="17"/>
  <c r="R19" i="17"/>
  <c r="Q25" i="17"/>
  <c r="R26" i="17"/>
  <c r="R23" i="17"/>
  <c r="Q22" i="17"/>
  <c r="Q27" i="17"/>
  <c r="Q18" i="17"/>
  <c r="S18" i="17"/>
  <c r="Q17" i="16"/>
  <c r="S11" i="16"/>
  <c r="O23" i="14"/>
  <c r="O27" i="14"/>
  <c r="Q16" i="16" l="1"/>
  <c r="Q46" i="16"/>
  <c r="Q47" i="16"/>
  <c r="Q44" i="16"/>
  <c r="Q48" i="16"/>
  <c r="Q49" i="16"/>
  <c r="Q45" i="16"/>
  <c r="Q43" i="16"/>
  <c r="Q42" i="16"/>
  <c r="Q29" i="16"/>
  <c r="Q33" i="16"/>
  <c r="Q34" i="16"/>
  <c r="Q31" i="16"/>
  <c r="Q32" i="16"/>
  <c r="Q28" i="16"/>
  <c r="Q14" i="16"/>
  <c r="Q30" i="16"/>
  <c r="Q27" i="16"/>
  <c r="Q12" i="16"/>
  <c r="Q15" i="16"/>
  <c r="Q22" i="16"/>
  <c r="Q28" i="17"/>
  <c r="Q17" i="17"/>
  <c r="Q16" i="17"/>
  <c r="Q14" i="17"/>
  <c r="Q13" i="17"/>
  <c r="Q20" i="17"/>
  <c r="Q7" i="17"/>
  <c r="Q10" i="17"/>
  <c r="Q15" i="17"/>
  <c r="Q11" i="17"/>
  <c r="Q8" i="17"/>
  <c r="Q12" i="17"/>
  <c r="Q13" i="16"/>
  <c r="Q9" i="16"/>
  <c r="Q6" i="16"/>
  <c r="Q8" i="16"/>
  <c r="Q7" i="16"/>
  <c r="R35" i="16"/>
  <c r="R25" i="16"/>
  <c r="Q40" i="16"/>
  <c r="R38" i="16"/>
  <c r="Q41" i="16"/>
  <c r="R39" i="16"/>
  <c r="R36" i="16"/>
  <c r="R41" i="16"/>
  <c r="Q35" i="16"/>
  <c r="R40" i="16"/>
  <c r="S9" i="16"/>
  <c r="Q26" i="16"/>
  <c r="S35" i="16"/>
  <c r="R23" i="16"/>
  <c r="R21" i="16"/>
  <c r="R9" i="16"/>
  <c r="Q10" i="16"/>
  <c r="Q20" i="16"/>
  <c r="Q21" i="16"/>
  <c r="S22" i="16"/>
  <c r="Q11" i="16"/>
  <c r="Q23" i="16"/>
  <c r="Q25" i="16"/>
  <c r="R24" i="16"/>
  <c r="Q36" i="16"/>
  <c r="S25" i="16"/>
  <c r="S21" i="16"/>
  <c r="Q39" i="16"/>
  <c r="S26" i="16"/>
  <c r="Q37" i="16"/>
  <c r="Q38" i="16"/>
  <c r="R26" i="16"/>
  <c r="R11" i="16"/>
  <c r="S24" i="16"/>
  <c r="R22" i="16"/>
  <c r="R37" i="16"/>
  <c r="R10" i="16"/>
  <c r="S10" i="16"/>
  <c r="Q24" i="16"/>
  <c r="R20" i="16"/>
  <c r="S20" i="16"/>
  <c r="S23" i="16"/>
  <c r="O41" i="14" l="1"/>
  <c r="O77" i="14"/>
  <c r="O51" i="14"/>
  <c r="O47" i="14"/>
  <c r="O57" i="14"/>
  <c r="O90" i="14"/>
  <c r="O84" i="14"/>
  <c r="O46" i="14"/>
  <c r="O26" i="14"/>
  <c r="O62" i="14"/>
  <c r="O72" i="14"/>
  <c r="O53" i="14"/>
  <c r="O70" i="14"/>
  <c r="O48" i="14"/>
  <c r="O28" i="14"/>
  <c r="O107" i="14"/>
  <c r="O69" i="14"/>
  <c r="O80" i="14"/>
  <c r="O67" i="14"/>
  <c r="O60" i="14"/>
  <c r="O42" i="14"/>
  <c r="O50" i="14"/>
  <c r="O83" i="14"/>
  <c r="O73" i="14"/>
  <c r="O61" i="14"/>
  <c r="O71" i="14"/>
  <c r="O108" i="14"/>
  <c r="O55" i="14"/>
  <c r="O65" i="14"/>
  <c r="O82" i="14"/>
  <c r="O49" i="14"/>
  <c r="O43" i="14"/>
  <c r="O68" i="14"/>
  <c r="O91" i="14"/>
  <c r="O64" i="14"/>
  <c r="O88" i="14"/>
  <c r="O79" i="14"/>
  <c r="O45" i="14"/>
  <c r="O75" i="14"/>
  <c r="O56" i="14"/>
  <c r="O106" i="14"/>
  <c r="O81" i="14"/>
  <c r="O76" i="14"/>
  <c r="O40" i="14"/>
  <c r="O85" i="14"/>
  <c r="O58" i="14"/>
  <c r="O78" i="14"/>
  <c r="O35" i="14"/>
  <c r="O63" i="14"/>
  <c r="O66" i="14"/>
  <c r="O52" i="14"/>
  <c r="O44" i="14"/>
  <c r="O74" i="14"/>
  <c r="O89" i="14"/>
  <c r="O54" i="14"/>
  <c r="O59" i="14"/>
</calcChain>
</file>

<file path=xl/sharedStrings.xml><?xml version="1.0" encoding="utf-8"?>
<sst xmlns="http://schemas.openxmlformats.org/spreadsheetml/2006/main" count="1302" uniqueCount="446">
  <si>
    <t>KM</t>
  </si>
  <si>
    <t>PROFISSIONAIS</t>
  </si>
  <si>
    <t>REFERÊNCIA</t>
  </si>
  <si>
    <t>CÓDIGO</t>
  </si>
  <si>
    <t>BDI</t>
  </si>
  <si>
    <t xml:space="preserve">*Estimado para </t>
  </si>
  <si>
    <t>profissional:</t>
  </si>
  <si>
    <t>Hora/mês:</t>
  </si>
  <si>
    <t xml:space="preserve">Hora/ano:  </t>
  </si>
  <si>
    <t>profissionais:</t>
  </si>
  <si>
    <t>profissionaIS:</t>
  </si>
  <si>
    <t>TOTAL ANUAL:</t>
  </si>
  <si>
    <t>MENSAL E ANUAL</t>
  </si>
  <si>
    <t>(MULTIPLICADOS PELA QUANTIDADE)</t>
  </si>
  <si>
    <t xml:space="preserve">Estimado para </t>
  </si>
  <si>
    <t>Km/mês:</t>
  </si>
  <si>
    <t xml:space="preserve">Km/ano: </t>
  </si>
  <si>
    <t xml:space="preserve">Km/ano:  </t>
  </si>
  <si>
    <t>REFERÊNCIAS PARA PRANCHAS</t>
  </si>
  <si>
    <t>DESCRIÇÃO</t>
  </si>
  <si>
    <t>PRANCHAS - CRITÉRIOS PARA PAGAMENTO - REFERÊNCIA</t>
  </si>
  <si>
    <t>170% A1</t>
  </si>
  <si>
    <t>130% A1</t>
  </si>
  <si>
    <t>50% A1</t>
  </si>
  <si>
    <t>25% A1</t>
  </si>
  <si>
    <t>MENSAL</t>
  </si>
  <si>
    <t>ANUAL</t>
  </si>
  <si>
    <t>UNIDADE DE MEDIDA</t>
  </si>
  <si>
    <t>MENSAL:</t>
  </si>
  <si>
    <t>ANUAL:</t>
  </si>
  <si>
    <t>m²</t>
  </si>
  <si>
    <t>ANTE - PROJETO DE IMPLANTAÇÃO - PADRÃO</t>
  </si>
  <si>
    <t xml:space="preserve"> PROJETO EXECUTIVO:</t>
  </si>
  <si>
    <t>PR A1</t>
  </si>
  <si>
    <t>INSTALAÇÕES ELÉTRICAS</t>
  </si>
  <si>
    <t xml:space="preserve"> DESENVOLVIMENTO DE DETALHAMENTO:</t>
  </si>
  <si>
    <t>COMPATIBILIZAÇÃO DE PROJETOS:</t>
  </si>
  <si>
    <t>40 (*)</t>
  </si>
  <si>
    <t>LEVANTAMENTO DE CARGAS E REDES ELÉTRICAS</t>
  </si>
  <si>
    <t>TELECOMUNICAÇÕES</t>
  </si>
  <si>
    <t>HIDROSSANITÁRIO</t>
  </si>
  <si>
    <t>TERRAPLENAGEM</t>
  </si>
  <si>
    <t>DRENAGEM</t>
  </si>
  <si>
    <t>URBANISMO</t>
  </si>
  <si>
    <t>MUROS, CALÇADAS, PAVIMENTAÇÕES, CANTEIROS, ACESSOS, OUTROS</t>
  </si>
  <si>
    <t>ESPÉCIES, PORTES, QUANTIDADES, MOBILIÁRIO EXTERNO E ACESSÓRIOS</t>
  </si>
  <si>
    <t>PROJETO BÁSICO HIDRÁULICO -REDE COLETORA DE ESGOTO - RCE</t>
  </si>
  <si>
    <t>RCE - LEIAUTE</t>
  </si>
  <si>
    <t>Km²</t>
  </si>
  <si>
    <t>RCE-LEIAUTE</t>
  </si>
  <si>
    <t>RCE - DETALHAMENTO</t>
  </si>
  <si>
    <t>RCE-DETALHAMENTO</t>
  </si>
  <si>
    <t>PROJETO BÁSICO -HIDRAÚLICO - SISTEMA DE ABASTECIMENTO DE ÁGUA - SAA</t>
  </si>
  <si>
    <t>SAA - REDE DE DISTRIBUIÇÃO DE ÁGUA -RDA</t>
  </si>
  <si>
    <t>SIMULAÇÃO-SAA</t>
  </si>
  <si>
    <t>RDA-SAA</t>
  </si>
  <si>
    <t xml:space="preserve"> PLANILHA ORÇAMENTÁRIA PARA CONSTRUÇÕES NOVAS: </t>
  </si>
  <si>
    <t xml:space="preserve"> PLANILHA ORÇAMENTÁRIA PARA REFORMA E/OU AMPLIAÇÃO DE EDIFICAÇÕES EXISTENTES: </t>
  </si>
  <si>
    <t xml:space="preserve">PLANILHA ORÇAMENTÁRIA PARA REFORMA E/OU AMPLIAÇÃO DE PATRIMÔNIOS HISTÓRICOS: </t>
  </si>
  <si>
    <t>ESPECIFICAÇÕES DOS MATERIAIS COM MEMORIAL DESCRITIVO DE CADA AMBIENTE E EQUIPAMENTOS</t>
  </si>
  <si>
    <t>PARA CONSTRUÇÕES NOVAS:</t>
  </si>
  <si>
    <t>PARA REFORMA E/OU AMPLIAÇÃO DE EDIFICAÇÕES EXISTENTES:</t>
  </si>
  <si>
    <t xml:space="preserve"> PARA REFORMA E/OU AMPLIAÇÃO DE PATRIMÔNIOS HISTÓRICOS:   </t>
  </si>
  <si>
    <t>UNIDADE</t>
  </si>
  <si>
    <t>H</t>
  </si>
  <si>
    <t>CRITÉRIOS P/ PAGAMENTO DE PRANCHAS - A0</t>
  </si>
  <si>
    <t>CRITÉRIOS P/ PAGAMENTO DE PRANCHAS - A2</t>
  </si>
  <si>
    <t>CRITÉRIOS P/ PAGAMENTO DE PRANCHAS - A3</t>
  </si>
  <si>
    <t>UN</t>
  </si>
  <si>
    <t>M2</t>
  </si>
  <si>
    <t>COMPATIBILIZAÇÃO DE PROJETOS COM ÁREA ATÉ 10.000 M2</t>
  </si>
  <si>
    <t>COMPATIBILIZAÇÃO DE PROJETOS COM ÁREA DE 10.001 M2 ATÉ 20.000 M2</t>
  </si>
  <si>
    <t>61.11.02</t>
  </si>
  <si>
    <t>ENGENHEIRO CONSULTOR</t>
  </si>
  <si>
    <t>61.11.03</t>
  </si>
  <si>
    <t>ENGENHEIRO COORDENADOR</t>
  </si>
  <si>
    <t>61.11.04</t>
  </si>
  <si>
    <t>ENGENHEIRO SENIOR</t>
  </si>
  <si>
    <t>61.11.05</t>
  </si>
  <si>
    <t>ENGENHEIRO INTERMEDIARIO</t>
  </si>
  <si>
    <t>61.11.06</t>
  </si>
  <si>
    <t>ENGENHEIRO JUNIOR</t>
  </si>
  <si>
    <t>61.11.11</t>
  </si>
  <si>
    <t>ARQUITETO SÊNIOR</t>
  </si>
  <si>
    <t>61.11.12</t>
  </si>
  <si>
    <t>ARQUITETO INTERMEDIÁRIO</t>
  </si>
  <si>
    <t>61.11.13</t>
  </si>
  <si>
    <t>ARQUITETO JÚNIOR</t>
  </si>
  <si>
    <t>61.13.04</t>
  </si>
  <si>
    <t>PROJETISTA CADISTA</t>
  </si>
  <si>
    <t>61.31.01</t>
  </si>
  <si>
    <t>TOPOGRAFO SENIOR</t>
  </si>
  <si>
    <t>61.31.02</t>
  </si>
  <si>
    <t>TOPOGRAFO INTERMEDIARIO</t>
  </si>
  <si>
    <t>61.31.06</t>
  </si>
  <si>
    <t>AJUDANTE DE TOPOGRAFIA</t>
  </si>
  <si>
    <t>A1</t>
  </si>
  <si>
    <t>62.01.15</t>
  </si>
  <si>
    <t>62.01.17</t>
  </si>
  <si>
    <t>62.02.07</t>
  </si>
  <si>
    <t>62.02.08</t>
  </si>
  <si>
    <t>62.02.09</t>
  </si>
  <si>
    <t>ESTUDO PRELIMINAR DE URBANISMO</t>
  </si>
  <si>
    <t>62.03.01</t>
  </si>
  <si>
    <t>62.03.03</t>
  </si>
  <si>
    <t>62.03.06</t>
  </si>
  <si>
    <t>62.03.07</t>
  </si>
  <si>
    <t>62.03.08</t>
  </si>
  <si>
    <t>62.03.09</t>
  </si>
  <si>
    <t>62.03.11</t>
  </si>
  <si>
    <t>62.03.14</t>
  </si>
  <si>
    <t>62.03.17</t>
  </si>
  <si>
    <t>62.03.18</t>
  </si>
  <si>
    <t>62.03.19</t>
  </si>
  <si>
    <t>COMPATIBILIZACAO DE PROJETOS DE INFRA ESTRUTURA</t>
  </si>
  <si>
    <t>62.03.20</t>
  </si>
  <si>
    <t>ESTUDO HIDRAULICO DE CANAL EXISTENTE</t>
  </si>
  <si>
    <t>62.05.14</t>
  </si>
  <si>
    <t>DIA</t>
  </si>
  <si>
    <t>62.05.20</t>
  </si>
  <si>
    <t>62.05.37</t>
  </si>
  <si>
    <t>FORMATO A2</t>
  </si>
  <si>
    <t>FORMATO A1</t>
  </si>
  <si>
    <t>FORMATO A0</t>
  </si>
  <si>
    <t>FORMATO A4</t>
  </si>
  <si>
    <t>FORMATO A3</t>
  </si>
  <si>
    <t>64.11.01</t>
  </si>
  <si>
    <t>EM CAPA A4 DE ACETATO, PVC/CROMICOTE, C/ ESPIRAL</t>
  </si>
  <si>
    <t>FORMATO A1 EXTENDIDO</t>
  </si>
  <si>
    <t>FORMATO A0 EXTENDIDO</t>
  </si>
  <si>
    <t>64.15.01</t>
  </si>
  <si>
    <t>64.15.02</t>
  </si>
  <si>
    <t>64.15.03</t>
  </si>
  <si>
    <t>64.15.04</t>
  </si>
  <si>
    <t>64.15.05</t>
  </si>
  <si>
    <t>64.15.07</t>
  </si>
  <si>
    <t>64.15.08</t>
  </si>
  <si>
    <t>S</t>
  </si>
  <si>
    <t>COMPATIBILIZAÇÃO DE PROJETO DE INFRA-ESTRUTURA URBANA</t>
  </si>
  <si>
    <t>ESTUDO HIDRAULICO</t>
  </si>
  <si>
    <t>59.03.59003002</t>
  </si>
  <si>
    <t>57.08.57008004</t>
  </si>
  <si>
    <t>57.08.57008006</t>
  </si>
  <si>
    <t>PLOTAGEM - COLORIDA</t>
  </si>
  <si>
    <t>ANTE - PROJETO - EDIFICAÇÃO</t>
  </si>
  <si>
    <t>PROJETOS URBANÍSTICOS E COMPLEMENTARES</t>
  </si>
  <si>
    <t>ANTE - PROJETO URBANÍSTICOS E COMPLEMENTARES</t>
  </si>
  <si>
    <t>GEOGRÁFO SENIOR</t>
  </si>
  <si>
    <t>03-54-08</t>
  </si>
  <si>
    <t>03-54-09</t>
  </si>
  <si>
    <t>GEOGRÁFO PLENO</t>
  </si>
  <si>
    <t>PAISAGISMO</t>
  </si>
  <si>
    <t>LEVANTAMENTO DE REDES HIDROSSANITÁRIAS</t>
  </si>
  <si>
    <t>PREVENÇÃO E COMBATE A INCÊNDIO</t>
  </si>
  <si>
    <t>UN/mês:</t>
  </si>
  <si>
    <t>UN/ano:</t>
  </si>
  <si>
    <t>DIÁRIA</t>
  </si>
  <si>
    <t>CO-27369</t>
  </si>
  <si>
    <t>LEVANTAMENTO PLANIALTIMÉTRICO E CADASTRAL - TERRENO MAIOR QUE 50.001 M2</t>
  </si>
  <si>
    <t>CO-27361</t>
  </si>
  <si>
    <t>LEVANTAMENTO PLANIALTIMÉTRICO E CADASTRAL -TERRENO ATÉ 2.000 M2</t>
  </si>
  <si>
    <t>CO-27367</t>
  </si>
  <si>
    <t>LEVANTAMENTO PLANIALTIMÉTRICO E CADASTRAL -TERRENO DE 10.001 A 50.000 M2</t>
  </si>
  <si>
    <t>CO-27363</t>
  </si>
  <si>
    <t>LEVANTAMENTO PLANIALTIMÉTRICO E CADASTRAL -TERRENO DE 2.001 A 10.000 M2</t>
  </si>
  <si>
    <t>CO-27397</t>
  </si>
  <si>
    <t>PLANILHA ORÇAMENTÁRIA PARA CONSTRUÇÕES NOVAS - ÁREA ACIMA DE 10.000 M2</t>
  </si>
  <si>
    <t>CO-27390</t>
  </si>
  <si>
    <t>PLANILHA ORÇAMENTÁRIA PARA CONSTRUÇÕES NOVAS - ÁREA ATÉ 1.000 M2</t>
  </si>
  <si>
    <t>CO-27391</t>
  </si>
  <si>
    <t>PLANILHA ORÇAMENTÁRIA PARA CONSTRUÇÕES NOVAS - ÁREA DE 1.001 M2 A 2.000 M2</t>
  </si>
  <si>
    <t>CO-27392</t>
  </si>
  <si>
    <t>PLANILHA ORÇAMENTÁRIA PARA CONSTRUÇÕES NOVAS - ÁREA DE 2.001 M2 A 4.000 M2</t>
  </si>
  <si>
    <t>CO-27394</t>
  </si>
  <si>
    <t>PLANILHA ORÇAMENTÁRIA PARA CONSTRUÇÕES NOVAS - ÁREA DE 4.001 M2 A 6.000 M2</t>
  </si>
  <si>
    <t>CO-27395</t>
  </si>
  <si>
    <t>PLANILHA ORÇAMENTÁRIA PARA CONSTRUÇÕES NOVAS - ÁREA DE 6.001 M2 A 8.000 M2</t>
  </si>
  <si>
    <t>CO-27396</t>
  </si>
  <si>
    <t>PLANILHA ORÇAMENTÁRIA PARA CONSTRUÇÕES NOVAS - ÁREA DE 8.001 M2 A 10.000 M2</t>
  </si>
  <si>
    <t>CO-27405</t>
  </si>
  <si>
    <t>PLANILHA ORÇAMENTÁRIA PARA REFORMA E/OU AMPLIAÇÃO DE EDIFICAÇÕES EXISTENTES - ÁREA ACIMA DE 10.000 M2</t>
  </si>
  <si>
    <t>CO-27400</t>
  </si>
  <si>
    <t>PLANILHA ORÇAMENTÁRIA PARA REFORMA E/OU AMPLIAÇÃO DE EDIFICAÇÕES EXISTENTES - ÁREA DE 1.001 M2 A 2.000 M2</t>
  </si>
  <si>
    <t>CO-27401</t>
  </si>
  <si>
    <t>PLANILHA ORÇAMENTÁRIA PARA REFORMA E/OU AMPLIAÇÃO DE EDIFICAÇÕES EXISTENTES - ÁREA DE 2.001 M2 A 4.000 M2</t>
  </si>
  <si>
    <t>CO-27402</t>
  </si>
  <si>
    <t>PLANILHA ORÇAMENTÁRIA PARA REFORMA E/OU AMPLIAÇÃO DE EDIFICAÇÕES EXISTENTES - ÁREA DE 4.001 M2 A 6.000 M2</t>
  </si>
  <si>
    <t>CO-27409</t>
  </si>
  <si>
    <t>CO-27403</t>
  </si>
  <si>
    <t>PLANILHA ORÇAMENTÁRIA PARA REFORMA E/OU AMPLIAÇÃO DE EDIFICAÇÕES EXISTENTES - ÁREA DE 6.001 M2 A 8.000 M2</t>
  </si>
  <si>
    <t>CO-27404</t>
  </si>
  <si>
    <t>PLANILHA ORÇAMENTÁRIA PARA REFORMA E/OU AMPLIAÇÃO DE EDIFICAÇÕES EXISTENTES - ÁREA DE 8.001 M2 A 10.000 M2</t>
  </si>
  <si>
    <t>CO-27399</t>
  </si>
  <si>
    <t>PLANILHA ORÇAMENTÁRIA PARA REFORMA E/OU AMPLIAÇÃO DE EDIFICAÇÕES EXISTENTES- ÁREA ATÉ 1.000 M2</t>
  </si>
  <si>
    <t>CO-27412</t>
  </si>
  <si>
    <t>PLANILHA ORÇAMENTÁRIA PARA REFORMA E/OU AMPLIAÇÃO DE PATRIMÔNIOS HISTÓRICOS - ÁREA ACIMA DE 10.000 M2</t>
  </si>
  <si>
    <t>CO-27406</t>
  </si>
  <si>
    <t>PLANILHA ORÇAMENTÁRIA PARA REFORMA E/OU AMPLIAÇÃO DE PATRIMÔNIOS HISTÓRICOS - ÁREA ATÉ 1.000 M2</t>
  </si>
  <si>
    <t>CO-27407</t>
  </si>
  <si>
    <t>PLANILHA ORÇAMENTÁRIA PARA REFORMA E/OU AMPLIAÇÃO DE PATRIMÔNIOS HISTÓRICOS - ÁREA DE 1.001 M2 A 2.000 M2</t>
  </si>
  <si>
    <t>CO-27408</t>
  </si>
  <si>
    <t>PLANILHA ORÇAMENTÁRIA PARA REFORMA E/OU AMPLIAÇÃO DE PATRIMÔNIOS HISTÓRICOS - ÁREA DE 2.001 M2 A 4.000 M2</t>
  </si>
  <si>
    <t>CO-27410</t>
  </si>
  <si>
    <t>PLANILHA ORÇAMENTÁRIA PARA REFORMA E/OU AMPLIAÇÃO DE PATRIMÔNIOS HISTÓRICOS - ÁREA DE 6.001 M2 A 8.000 M2</t>
  </si>
  <si>
    <t>CO-27411</t>
  </si>
  <si>
    <t>PLANILHA ORÇAMENTÁRIA PARA REFORMA E/OU AMPLIAÇÃO DE PATRIMÔNIOS HISTÓRICOS - ÁREA DE 8.001 M2 A 10.000 M2</t>
  </si>
  <si>
    <t>CO-27417</t>
  </si>
  <si>
    <t>ANTEPROJETO DE EDIFICAÇÃO - ÁREA &gt; 3.000 M2</t>
  </si>
  <si>
    <t>CO-27414</t>
  </si>
  <si>
    <t>ANTEPROJETO DE EDIFICAÇÃO - ÁREA &lt;= 600 M2</t>
  </si>
  <si>
    <t>CO-27416</t>
  </si>
  <si>
    <t>ANTEPROJETO DE EDIFICAÇÃO - 1.500 M2 &lt; ÁREA &lt;= 3.000 M2</t>
  </si>
  <si>
    <t>CO-27415</t>
  </si>
  <si>
    <t>ANTEPROJETO DE EDIFICAÇÃO - 600 M2 &lt; ÁREA &lt;= 1.500 M2</t>
  </si>
  <si>
    <t>CO-27418</t>
  </si>
  <si>
    <t>ANTEPROJETO DE IMPLANTAÇÃO DE EDIFICAÇÃO PADRÃO COM ÁREA DE PROJEÇÃO &lt; = 600 M2</t>
  </si>
  <si>
    <t>CO-27421</t>
  </si>
  <si>
    <t>ANTEPROJETO DE IMPLANTAÇÃO DE EDIFICAÇÃO PADRÃO COM ÁREA DE PROJEÇÃO &gt; 3.000 M2</t>
  </si>
  <si>
    <t>CO-27420</t>
  </si>
  <si>
    <t>ANTEPROJETO DE IMPLANTAÇÃO DE EDIFICAÇÃO PADRÃO COM 1.500 &lt; ÁREA DE PROJEÇÃO &lt;= 3.000 M2</t>
  </si>
  <si>
    <t>CO-27419</t>
  </si>
  <si>
    <t>ANTEPROJETO DE IMPLANTAÇÃO DE EDIFICAÇÃO PADRÃO COM 600 M2 &lt; ÁREA DE PROJEÇÃO = 1.500 M2</t>
  </si>
  <si>
    <t>CO-27487</t>
  </si>
  <si>
    <t>CO-27488</t>
  </si>
  <si>
    <t>CO-27471</t>
  </si>
  <si>
    <t>PROJETO DE LAYOUT</t>
  </si>
  <si>
    <t>CO-27477</t>
  </si>
  <si>
    <t>PROJETO EXECUTIVO DE ACÚSTICA</t>
  </si>
  <si>
    <t>CO-27478</t>
  </si>
  <si>
    <t>PROJETO EXECUTIVO DE AQUECIMENTO SOLAR E REDE DE ÁGUA QUENTE</t>
  </si>
  <si>
    <t>CO-27429</t>
  </si>
  <si>
    <t>PROJETO EXECUTIVO DE AR CONDICIONADO/VENTILAÇÃO/CLIMATIZAÇÃO</t>
  </si>
  <si>
    <t>CO-27422</t>
  </si>
  <si>
    <t>PROJETO EXECUTIVO DE ARQUITETURA</t>
  </si>
  <si>
    <t>CO-27432</t>
  </si>
  <si>
    <t>PROJETO EXECUTIVO DE CABEAMENTO ESTRUTURADO</t>
  </si>
  <si>
    <t>CO-27426</t>
  </si>
  <si>
    <t>PROJETO EXECUTIVO DE DRENAGEM PLUVIAL</t>
  </si>
  <si>
    <t>CO-27473</t>
  </si>
  <si>
    <t>PROJETO EXECUTIVO DE ENGRADAMENTO METÁLICO</t>
  </si>
  <si>
    <t>CO-27427</t>
  </si>
  <si>
    <t>PROJETO EXECUTIVO DE ESTRUTURA DE CONCRETO</t>
  </si>
  <si>
    <t>CO-27428</t>
  </si>
  <si>
    <t>PROJETO EXECUTIVO DE ESTRUTURA METÁLICA</t>
  </si>
  <si>
    <t>CO-27480</t>
  </si>
  <si>
    <t>PROJETO EXECUTIVO DE GASES MEDICINAIS</t>
  </si>
  <si>
    <t>CO-27481</t>
  </si>
  <si>
    <t>PROJETO EXECUTIVO DE GLP</t>
  </si>
  <si>
    <t>CO-27475</t>
  </si>
  <si>
    <t>PROJETO EXECUTIVO DE IMPERMEABILIZAÇÃO</t>
  </si>
  <si>
    <t>CO-27433</t>
  </si>
  <si>
    <t>PROJETO EXECUTIVO DE INFRAESTRUTURA DE CABEAMENTO ESTRUTURADO/CFTV/ALARME/SEGURANÇA/SONORIZAÇÃO</t>
  </si>
  <si>
    <t>CO-27431</t>
  </si>
  <si>
    <t>PROJETO EXECUTIVO DE INSTALAÇÕES ELÉTRICAS</t>
  </si>
  <si>
    <t>CO-27479</t>
  </si>
  <si>
    <t>PROJETO EXECUTIVO DE INSTALAÇÕES FLUIDO MECÂNICAS</t>
  </si>
  <si>
    <t>CO-27430</t>
  </si>
  <si>
    <t>PROJETO EXECUTIVO DE INSTALAÇÕES HIDRO SANITÁRIAS</t>
  </si>
  <si>
    <t>CO-27476</t>
  </si>
  <si>
    <t>PROJETO EXECUTIVO DE PAISAGISMO</t>
  </si>
  <si>
    <t>CO-27469</t>
  </si>
  <si>
    <t>PROJETO EXECUTIVO DE PROGRAMAÇÃO VISUAL</t>
  </si>
  <si>
    <t>CO-27434</t>
  </si>
  <si>
    <t>PROJETO EXECUTIVO DE SPDA</t>
  </si>
  <si>
    <t>CO-27424</t>
  </si>
  <si>
    <t>PROJETO EXECUTIVO DE TERRAPLENAGEM - PLANTA</t>
  </si>
  <si>
    <t>CO-27425</t>
  </si>
  <si>
    <t>PROJETO EXECUTIVO DE TERRAPLENAGEM - SEÇÕES</t>
  </si>
  <si>
    <t>CO-27472</t>
  </si>
  <si>
    <t>PROJETO EXECUTIVO LUMINOTÉCNICO</t>
  </si>
  <si>
    <t>DESLOCAMENTO INTERMUNICIPAL</t>
  </si>
  <si>
    <t>CO-27460</t>
  </si>
  <si>
    <t>ESPECIFICAÇÃO DOS MATERIAIS COM MEMORIAL DESCRITIVO DE CADA AMBIENTE E EQUIPAMENTOS PARA CONSTRUÇÕES NOVAS - ÁREA ATÉ 1.000 M2</t>
  </si>
  <si>
    <t>CO-27459</t>
  </si>
  <si>
    <t>ESPECIFICAÇÃO DOS MATERIAIS COM MEMORIAL DESCRITIVO DE CADA AMBIENTE E EQUIPAMENTOS PARA CONSTRUÇÕES NOVAS - ÁREA DE 1.001 M2 A 2.000 M2</t>
  </si>
  <si>
    <t>CO-27458</t>
  </si>
  <si>
    <t>ESPECIFICAÇÃO DOS MATERIAIS COM MEMORIAL DESCRITIVO DE CADA AMBIENTE E EQUIPAMENTOS PARA CONSTRUÇÕES NOVAS - ÁREA DE 2.001 M2 A 4.000 M2</t>
  </si>
  <si>
    <t>CO-27457</t>
  </si>
  <si>
    <t>ESPECIFICAÇÃO DOS MATERIAIS COM MEMORIAL DESCRITIVO DE CADA AMBIENTE E EQUIPAMENTOS PARA CONSTRUÇÕES NOVAS - ÁREA DE 4.001 M2 A 6.000 M2</t>
  </si>
  <si>
    <t>CO-27452</t>
  </si>
  <si>
    <t>ESPECIFICAÇÃO DOS MATERIAIS COM MEMORIAL DESCRITIVO DE CADA AMBIENTE E EQUIPAMENTOS PARA REFORMA E/OU AMPLIAÇÃO DE EDIFICAÇÕES EXISTENTES - ÁREA DE 1.001 M2 A 2.000 M2</t>
  </si>
  <si>
    <t>CO-27451</t>
  </si>
  <si>
    <t>ESPECIFICAÇÃO DOS MATERIAIS COM MEMORIAL DESCRITIVO DE CADA AMBIENTE E EQUIPAMENTOS PARA REFORMA E/OU AMPLIAÇÃO DE EDIFICAÇÕES EXISTENTES - ÁREA DE 2.001 M2 A 4.000 M2</t>
  </si>
  <si>
    <t>CO-27453</t>
  </si>
  <si>
    <t>ESPECIFICAÇÃO DOS MATERIAIS COM MEMORIAL DESCRITIVO DE CADA AMBIENTE E EQUIPAMENTOS PARA REFORMA E/OU AMPLIAÇÃO DE EDIFICAÇÕES EXISTENTES- ÁREA ATÉ 1.000 M2</t>
  </si>
  <si>
    <t>CO-27446</t>
  </si>
  <si>
    <t>ESPECIFICAÇÃO DOS MATERIAIS COM MEMORIAL DESCRITIVO DE CADA AMBIENTE E EQUIPAMENTOS PARA REFORMA E/OU AMPLIAÇÃO DE PATRIMÔNIOS HISTÓRICOS - ÁREA ATÉ 1.000 M2</t>
  </si>
  <si>
    <t>CO-27445</t>
  </si>
  <si>
    <t>ESPECIFICAÇÃO DOS MATERIAIS COM MEMORIAL DESCRITIVO DE CADA AMBIENTE E EQUIPAMENTOS PARA REFORMA E/OU AMPLIAÇÃO DE PATRIMÔNIOS HISTÓRICOS - ÁREA DE 1.001 M2 A 2.000 M2</t>
  </si>
  <si>
    <t>CO-27444</t>
  </si>
  <si>
    <t>ESPECIFICAÇÃO DOS MATERIAIS COM MEMORIAL DESCRITIVO DE CADA AMBIENTE E EQUIPAMENTOS PARA REFORMA E/OU AMPLIAÇÃO DE PATRIMÔNIOS HISTÓRICOS - ÁREA DE 2.001 M2 A 4.000 M2</t>
  </si>
  <si>
    <t>CO-27352</t>
  </si>
  <si>
    <t>CO-27355</t>
  </si>
  <si>
    <t>CRITÉRIOS P/ PAGAMENTO DE PRANCHAS - A1 ALONGADO</t>
  </si>
  <si>
    <t>CO-27356</t>
  </si>
  <si>
    <t>CO-27358</t>
  </si>
  <si>
    <t>DESCRIÇÃO DOS SERVIÇOS</t>
  </si>
  <si>
    <t>CÓDIGO/DESCRIÇÃO DOS SERVIÇOS</t>
  </si>
  <si>
    <t>LEVANTAMENTO PLANIALTIMÉTRICO E CADASTRAL - SOMENTE PARA OS PROJETOS A SEREM DESENVOLVIDOS PELA LICITANTE VENCEDORA - LOTES URBANOS LIMPOS</t>
  </si>
  <si>
    <t>ENGENHEIRO CIVIL SENIOR</t>
  </si>
  <si>
    <t>ENGENHEIRO CIVIL PLENO</t>
  </si>
  <si>
    <t>ENGENHEIRO CIVIL JUNIOR</t>
  </si>
  <si>
    <t>GEÓLOGO SENIOR</t>
  </si>
  <si>
    <t>GEÓLOGO PLENO</t>
  </si>
  <si>
    <t>03-54-05</t>
  </si>
  <si>
    <t xml:space="preserve">TECNICO DE EDIFICACOES </t>
  </si>
  <si>
    <t>SEM BDI</t>
  </si>
  <si>
    <t>COM BDI</t>
  </si>
  <si>
    <t>ESTIMATIVO - VALOR COM BDI</t>
  </si>
  <si>
    <t>ESTIMATIVO MENSAL E ANUAL - VALOR COM BDI</t>
  </si>
  <si>
    <t>VALOR DO KM RODODADO</t>
  </si>
  <si>
    <t>VALOR DO KM RODODADO COM BDI</t>
  </si>
  <si>
    <t>VALOR HORA TRABALHADA</t>
  </si>
  <si>
    <t xml:space="preserve">VALOR HORA TRABALHADA COM BDI </t>
  </si>
  <si>
    <t>VALOR UNITÁRIO</t>
  </si>
  <si>
    <t>VALOR UNITÁRIO COM BDI</t>
  </si>
  <si>
    <t>PRAZOS (DIAS ÚTEIS)</t>
  </si>
  <si>
    <t>QUANTIDADE</t>
  </si>
  <si>
    <t xml:space="preserve">VALOR COM BDI </t>
  </si>
  <si>
    <t>TABELA</t>
  </si>
  <si>
    <t>TABELA 4</t>
  </si>
  <si>
    <t>TABELA 5</t>
  </si>
  <si>
    <t>TABELA 6</t>
  </si>
  <si>
    <t>TABELA 7</t>
  </si>
  <si>
    <t>TABELA 8</t>
  </si>
  <si>
    <t>TABELA 9</t>
  </si>
  <si>
    <t>TABELA 10</t>
  </si>
  <si>
    <t>TABELA 11</t>
  </si>
  <si>
    <t xml:space="preserve">VALOR TOTAL COM BDI </t>
  </si>
  <si>
    <t>TABELA 12</t>
  </si>
  <si>
    <t>PLANILHA ORÇAMENTÁRIA PARA REFORMA E/OU AMPLIAÇÃO DE PATRIMÔNIOS HISTÓRICOS - ÁREA DE 4.001 M2 A 6.000 M2</t>
  </si>
  <si>
    <t>SUDECAP (JUL 2023)</t>
  </si>
  <si>
    <t>SUDECAP
(JUL 2023)</t>
  </si>
  <si>
    <t>PREFEITURA SP (JUL 2023)</t>
  </si>
  <si>
    <t>SETOP (AGO 2023)</t>
  </si>
  <si>
    <t>SETOP
(AGO 2023)</t>
  </si>
  <si>
    <t>SUDECAP
 (JUL 2023)</t>
  </si>
  <si>
    <t>PROJETO GEOMETRICO DE CONTENÇAO EXCLUSIVE PAPEL VEGETAL</t>
  </si>
  <si>
    <t>PROJETO ESTRUTURAL DE CONTENÇAO / CANAL EXCLUSIVE PAPEL VEGETAL</t>
  </si>
  <si>
    <t>DE IMPLAN. PRACA,PARQUE,AREA LAZER AREA&lt;=10.000M2 EXCLUSIVE PAPEL VEGETAL</t>
  </si>
  <si>
    <t>DE IMPLAN. PRACA,PARQUE,AREA LAZER AREA &gt; 10.000M2 EXCLUSIVE PAPEL VEGETAL</t>
  </si>
  <si>
    <t>PROJETO GEOMETRICO EXCLUSIVE PAPEL VEGETAL</t>
  </si>
  <si>
    <t>PROJETO DE CANALIZAÇAO EXCLUSIVE PAPEL VEGETAL</t>
  </si>
  <si>
    <t>PROJETO ESTRUTURAL DE CONTENCAO / CANAL EXCLUSIVE PAPEL VEGETAL</t>
  </si>
  <si>
    <t>PROJETO DE PAVIMENTAÇAO - VIA LOCAL EXCLUSIVE PAPEL VEGETAL</t>
  </si>
  <si>
    <t>PROJETO DE PAVIMENTAÇAO - VIA COLETORA E PRIMARIA EXCLUSIVE PAPEL VEGETAL</t>
  </si>
  <si>
    <t>PROJETO DE SINALIZAÇAO / DESVIO EXCLUSIVE PAPEL VEGETAL</t>
  </si>
  <si>
    <t>PR0JETO OBRAS ARTES ESPECIAIS-PONTES,VIADUTOS,ETC EXCLUSIVE PAPEL VEGETAL</t>
  </si>
  <si>
    <t>PROJETO DE INTERSEÇAO - SIMPLIFICADO EXCLUSIVE PAPEL VEGETAL</t>
  </si>
  <si>
    <t>PROJETO DE INTERSEÇAO - ESPECIAL EXCLUSIVE PAPEL VEGETAL</t>
  </si>
  <si>
    <t>SUDECAP 
(JUL 2023)</t>
  </si>
  <si>
    <t>SETOP 
(AGO 2023)</t>
  </si>
  <si>
    <t>IOPES 
(MAI 2023)</t>
  </si>
  <si>
    <t>SUDECAP      (JUL 2023)</t>
  </si>
  <si>
    <t>PROJETOS BÁSICOS GERAIS - EDIFICAÇÕES</t>
  </si>
  <si>
    <t>03-53-17</t>
  </si>
  <si>
    <t>PROJETO EXECUTIVO GERAL</t>
  </si>
  <si>
    <t>PROJETO BÁSICO GERAL</t>
  </si>
  <si>
    <t>20-03-60</t>
  </si>
  <si>
    <t>20-03-61</t>
  </si>
  <si>
    <t>PROJETOS BÁSICOS GERAIS - INFRAESTRUTURA</t>
  </si>
  <si>
    <t>PROJETOS EXECUTIVOS GERAIS - INFRAESTRUTURA</t>
  </si>
  <si>
    <t>20-01-21</t>
  </si>
  <si>
    <t>20-01-22</t>
  </si>
  <si>
    <t>20-01-23</t>
  </si>
  <si>
    <t>20-01-24</t>
  </si>
  <si>
    <t>ACRÉSCIMO FACE AO GRAU DE DIFICULDADE - TERRENO ACIDENTADO</t>
  </si>
  <si>
    <t>PREFEITURA SP
(JUL 2023)</t>
  </si>
  <si>
    <t>PORCENTAGEM SOBRE O SERVIÇO PRESTADO</t>
  </si>
  <si>
    <t>ACRÉSCIMO FACE AO GRAU DE DIFICULDADE - TERRENO COBERTURA PARA VEGETAÇÃO</t>
  </si>
  <si>
    <t>ACRÉSCIMO FACE AO GRAU DE DIFICULDADE - TERRENO PANTANOSO</t>
  </si>
  <si>
    <t>ACRÉSCIMO FACE AO GRAU DE DIFICULDADE - TERRENO COM CADASTRO</t>
  </si>
  <si>
    <t>CRITÉRIOS PARA PAGAMENTO - REFERÊNCIA</t>
  </si>
  <si>
    <t>03-54-06</t>
  </si>
  <si>
    <t>LEVANTAMENTO CADASTRAL - EDIFICAÇÃO</t>
  </si>
  <si>
    <t>20-03-70</t>
  </si>
  <si>
    <t>20-03-71</t>
  </si>
  <si>
    <t>20-03-72</t>
  </si>
  <si>
    <t>20-03-73</t>
  </si>
  <si>
    <t>LEVANTAMENTO CADASTRAL DE EDIFICAÇÃO ATÉ 500 M2</t>
  </si>
  <si>
    <t>LEVANTAMENTO CADASTRAL DE EDIFICAÇÃO EXCEDENTE ENTRE 2001 M2 À 5000 M2</t>
  </si>
  <si>
    <t>LEVANTAMENTO CADASTRAL DE EDIFICAÇÃO EXCEDENTE ACIMA DE 5000 M2</t>
  </si>
  <si>
    <t>LEVANTAMENTO CADASTRAL DE EDIFICAÇÃO EXCEDENTE ENTRE 501 M2 À 2000 M2</t>
  </si>
  <si>
    <t>03-53-18</t>
  </si>
  <si>
    <t>TABELA 13</t>
  </si>
  <si>
    <t>59.02.59002002</t>
  </si>
  <si>
    <t>HOSPEDAGEM</t>
  </si>
  <si>
    <t>PROJETO, APROVAÇÃO E OBTENÇÃO DE AVCB NO CORPO DE BOMBEIROS</t>
  </si>
  <si>
    <t>GL</t>
  </si>
  <si>
    <t>-</t>
  </si>
  <si>
    <t xml:space="preserve">DESENVOLVIMENTO DE PRANCHA DE DESENHO TÉCNICO/ DETALHAMENTO </t>
  </si>
  <si>
    <t>20-03-21</t>
  </si>
  <si>
    <t>20-05-33</t>
  </si>
  <si>
    <t>20-05-34</t>
  </si>
  <si>
    <t>20-05-35</t>
  </si>
  <si>
    <t>20-05-36</t>
  </si>
  <si>
    <t>20-05-37</t>
  </si>
  <si>
    <t>20-05-38</t>
  </si>
  <si>
    <t>DESENVOLVIMENTO DE PROJETO TÉCNICO DE PREVENÇÃO E COMBATE A INCÊNDIO E APROVAÇÃO JUNTO AO CORPO DE BOMBEIROS PARA EDIFICAÇÕES ATÉ 2000 M2</t>
  </si>
  <si>
    <t>DESENVOLVIMENTO DE PROJETO TÉCNICO DE PREVENÇÃO E COMBATE A INCÊNDIO E APROVAÇÃO JUNTO AO CORPO DE BOMBEIROS PARA EDIFICAÇÕES DE 2001 M2 À 5000 M2</t>
  </si>
  <si>
    <t>DESENVOLVIMENTO DE PROJETO TÉCNICO DE PREVENÇÃO E COMBATE A INCÊNDIO E APROVAÇÃO JUNTO AO CORPO DE BOMBEIROS PARA EDIFICAÇÕES DE  5001 M2 À 10000 M2</t>
  </si>
  <si>
    <t>SERVIÇOS TÉCNICOS PROFISSIONAIS PARA OBTENÇÃO DO AVCB JUNTO AO CORPO DE BOMBEIROS PARA EDIFICAÇÕES ATÉ 2000 M2</t>
  </si>
  <si>
    <t>SERVIÇOS TÉCNICOS PROFISSIONAIS PARA OBTENÇÃO DO AVCB JUNTO AO CORPO DE BOMBEIROS PARA EDIFICAÇÕES DE 2001 À 5000 M2</t>
  </si>
  <si>
    <t>SERVIÇOS TÉCNICOS PROFISSIONAIS PARA OBTENÇÃO DO AVCB JUNTO AO CORPO DE BOMBEIROS PARA EDIFICAÇÕES DE 5001 À 10000 M2</t>
  </si>
  <si>
    <t>TABELA nº 4</t>
  </si>
  <si>
    <t>TABELA nº 5</t>
  </si>
  <si>
    <t>TABELA nº 7</t>
  </si>
  <si>
    <t>TABELA nº 9</t>
  </si>
  <si>
    <t>TABELA nº 8</t>
  </si>
  <si>
    <t>RESUMO GERAL</t>
  </si>
  <si>
    <t>VALOR TOTAL:</t>
  </si>
  <si>
    <t>QUADRO RESUMO</t>
  </si>
  <si>
    <t>TABELAS Nº 4 A Nº 13</t>
  </si>
  <si>
    <r>
      <t>PRAZOS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(DIAS ÚTEIS)</t>
    </r>
  </si>
  <si>
    <r>
      <t xml:space="preserve">QUANTIDADE ESTIMADA                   </t>
    </r>
    <r>
      <rPr>
        <sz val="8"/>
        <color theme="1"/>
        <rFont val="Arial"/>
        <family val="2"/>
      </rPr>
      <t>(MENSAL e ANUAL)</t>
    </r>
  </si>
  <si>
    <r>
      <t xml:space="preserve">VALOR TOTAL COM BDI </t>
    </r>
    <r>
      <rPr>
        <sz val="10"/>
        <color theme="1"/>
        <rFont val="Arial"/>
        <family val="2"/>
      </rPr>
      <t>QUANTIDADE ESTIMADA MENSAL E ANUAL</t>
    </r>
  </si>
  <si>
    <r>
      <t xml:space="preserve">OBSERVAÇÃO:  
1- </t>
    </r>
    <r>
      <rPr>
        <sz val="9"/>
        <color theme="1"/>
        <rFont val="Arial"/>
        <family val="2"/>
      </rPr>
      <t xml:space="preserve">Será aplicado o acréscimo do valor do BDI em todos os serviços a serem prestados pela CONTRATADA ao(s) ÓRGÃO GERENCIADOR / ÓRGÃOS PARTICIPANTES;
</t>
    </r>
    <r>
      <rPr>
        <b/>
        <sz val="9"/>
        <color theme="1"/>
        <rFont val="Calibri Light"/>
        <family val="2"/>
        <scheme val="major"/>
      </rPr>
      <t/>
    </r>
  </si>
  <si>
    <t>CÓDIGO / DESCRIÇÃO DOS SERVIÇOS</t>
  </si>
  <si>
    <r>
      <t xml:space="preserve">QUANTIDADE ESTIMADA </t>
    </r>
    <r>
      <rPr>
        <sz val="10"/>
        <color theme="1"/>
        <rFont val="Arial"/>
        <family val="2"/>
      </rPr>
      <t>(MENSAL e ANUAL)</t>
    </r>
  </si>
  <si>
    <t>TABELA nº 12</t>
  </si>
  <si>
    <r>
      <t xml:space="preserve">PRAZOS </t>
    </r>
    <r>
      <rPr>
        <sz val="10"/>
        <color theme="1"/>
        <rFont val="Arial"/>
        <family val="2"/>
      </rPr>
      <t>(DIAS ÚTEIS)</t>
    </r>
  </si>
  <si>
    <r>
      <t xml:space="preserve">QUANTIDADE ESTIMADA     </t>
    </r>
    <r>
      <rPr>
        <sz val="10"/>
        <color theme="1"/>
        <rFont val="Arial"/>
        <family val="2"/>
      </rPr>
      <t>MENSAL e ANUAL</t>
    </r>
  </si>
  <si>
    <t xml:space="preserve"> TABELA nº 11</t>
  </si>
  <si>
    <t>TABELA nº 10</t>
  </si>
  <si>
    <r>
      <t xml:space="preserve">TIPO / GRAU DE DIFICULDADE
</t>
    </r>
    <r>
      <rPr>
        <sz val="10"/>
        <color theme="1"/>
        <rFont val="Arial"/>
        <family val="2"/>
      </rPr>
      <t>(CRITÉRIOS PARA PAGAMENTO DE LEVANTAMENTOS TOPOGRÁFICOS)</t>
    </r>
  </si>
  <si>
    <r>
      <t xml:space="preserve">QUANTIDADE ESTIMADA              </t>
    </r>
    <r>
      <rPr>
        <sz val="8"/>
        <color theme="1"/>
        <rFont val="Arial"/>
        <family val="2"/>
      </rPr>
      <t>MENSAL e ANUAL</t>
    </r>
  </si>
  <si>
    <r>
      <t xml:space="preserve">VALOR TOTAL COM BDI </t>
    </r>
    <r>
      <rPr>
        <sz val="10"/>
        <color theme="1"/>
        <rFont val="Arial"/>
        <family val="2"/>
      </rPr>
      <t>QUANTIDADE ESTIMADA  MENSAL E ANUAL</t>
    </r>
  </si>
  <si>
    <r>
      <t>TIPO / TAMANHO DE PRANCHA</t>
    </r>
    <r>
      <rPr>
        <sz val="10"/>
        <color theme="1"/>
        <rFont val="Arial"/>
        <family val="2"/>
      </rPr>
      <t xml:space="preserve">                                    </t>
    </r>
    <r>
      <rPr>
        <sz val="8"/>
        <color theme="1"/>
        <rFont val="Arial"/>
        <family val="2"/>
      </rPr>
      <t>(CRITÉRIOS PARA PAGAMENTO)</t>
    </r>
  </si>
  <si>
    <r>
      <t xml:space="preserve">QUANTIDADE ESTIMADA                        </t>
    </r>
    <r>
      <rPr>
        <sz val="8"/>
        <color theme="1"/>
        <rFont val="Arial"/>
        <family val="2"/>
      </rPr>
      <t>(MENSAL e ANUAL)</t>
    </r>
  </si>
  <si>
    <r>
      <t>VALOR TOTAL</t>
    </r>
    <r>
      <rPr>
        <b/>
        <sz val="8"/>
        <color theme="1"/>
        <rFont val="Arial"/>
        <family val="2"/>
      </rPr>
      <t xml:space="preserve"> SEM BDI                 </t>
    </r>
    <r>
      <rPr>
        <sz val="8"/>
        <color theme="1"/>
        <rFont val="Arial"/>
        <family val="2"/>
      </rPr>
      <t>QUANTIDADE ESTIMADA MENSAL E ANUAL</t>
    </r>
  </si>
  <si>
    <r>
      <t>VALOR TOTAL</t>
    </r>
    <r>
      <rPr>
        <b/>
        <sz val="8"/>
        <color theme="1"/>
        <rFont val="Arial"/>
        <family val="2"/>
      </rPr>
      <t xml:space="preserve"> COM BDI</t>
    </r>
    <r>
      <rPr>
        <sz val="8"/>
        <color theme="1"/>
        <rFont val="Arial"/>
        <family val="2"/>
      </rPr>
      <t xml:space="preserve">                            QUANTIDADE ESTIMADA MENSAL E ANUAL</t>
    </r>
  </si>
  <si>
    <r>
      <t>TIPO / TAMANHO DE PRANCHA</t>
    </r>
    <r>
      <rPr>
        <sz val="10"/>
        <color theme="1"/>
        <rFont val="Arial"/>
        <family val="2"/>
      </rPr>
      <t xml:space="preserve">                                    (CRITÉRIOS PARA PAGAMENTO DE PRANCHAS)</t>
    </r>
  </si>
  <si>
    <r>
      <t xml:space="preserve">QUADRO DE PROFISSIONAIS </t>
    </r>
    <r>
      <rPr>
        <sz val="10"/>
        <color theme="1"/>
        <rFont val="Arial"/>
        <family val="2"/>
      </rPr>
      <t>(COM ENCARGOS COMPLEMENTARES)</t>
    </r>
  </si>
  <si>
    <r>
      <t xml:space="preserve">ESTIMATIVO </t>
    </r>
    <r>
      <rPr>
        <sz val="10"/>
        <color theme="1"/>
        <rFont val="Arial"/>
        <family val="2"/>
      </rPr>
      <t>(MENSAL E ANUAL)</t>
    </r>
  </si>
  <si>
    <r>
      <t xml:space="preserve">ESTIMATIVO MENSAL E ANUAL                                    HORAS TRABALHADAS COM BDI                             </t>
    </r>
    <r>
      <rPr>
        <sz val="10"/>
        <color theme="1"/>
        <rFont val="Arial"/>
        <family val="2"/>
      </rPr>
      <t>(MULTIPLICADOS PELA QUANTIDADE)</t>
    </r>
  </si>
  <si>
    <t>SANEPAR
(JUN 2023)</t>
  </si>
  <si>
    <t>SANEPAR 
(JUN 2023)</t>
  </si>
  <si>
    <t>TABELA nº 13</t>
  </si>
  <si>
    <t>TABELA nº 6</t>
  </si>
  <si>
    <t>62.05.14
EQUIPE TOPOGRÁFICA P/ APOIO A PROJETOS</t>
  </si>
  <si>
    <t>62.05.20
TRANSPORTE DE COORDENADAS  E ALTITUDE - ESTAÇÃO TOTAL</t>
  </si>
  <si>
    <t>62.05.37
DESENHO DE LEVANTAMENTO TOPOGRÁFICO</t>
  </si>
  <si>
    <r>
      <t>OBSERVAÇÃO:  
1-</t>
    </r>
    <r>
      <rPr>
        <sz val="9"/>
        <color theme="1"/>
        <rFont val="Arial"/>
        <family val="2"/>
      </rPr>
      <t xml:space="preserve"> O valor de porcetagem apresentado será aplicado no valor da prancha A1 de cada projeto, conforme necessidade (ampliação/redução).</t>
    </r>
  </si>
  <si>
    <r>
      <t>OBSERVAÇÃO:  
1-</t>
    </r>
    <r>
      <rPr>
        <sz val="9"/>
        <color theme="1"/>
        <rFont val="Arial"/>
        <family val="2"/>
      </rPr>
      <t xml:space="preserve"> Os serviços topográficos supracitado somente poderão ser usados para os projetos a serem desenvolvidos pela proponente vencedora.
</t>
    </r>
    <r>
      <rPr>
        <b/>
        <sz val="9"/>
        <color theme="1"/>
        <rFont val="Calibri Light"/>
        <family val="2"/>
        <scheme val="major"/>
      </rPr>
      <t/>
    </r>
  </si>
  <si>
    <r>
      <t>OBSERVAÇÃO:  
1-</t>
    </r>
    <r>
      <rPr>
        <sz val="9"/>
        <color theme="1"/>
        <rFont val="Arial"/>
        <family val="2"/>
      </rPr>
      <t xml:space="preserve"> O valor de porcetagem apresentado será aplicado sobre o serviço prestado, conforme as condições do terreno.</t>
    </r>
  </si>
  <si>
    <t>SINAPI 
(SET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</si>
</sst>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40" x14ac:knownFonts="1"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8"/>
      <color theme="1"/>
      <name val="Arial"/>
      <family val="2"/>
    </font>
    <font>
      <b/>
      <sz val="16"/>
      <color rgb="FFFF990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.5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rgb="FF0A010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09">
    <xf numFmtId="0" fontId="0" fillId="0" borderId="0" xfId="0"/>
    <xf numFmtId="0" fontId="11" fillId="2" borderId="26" xfId="0" applyFont="1" applyFill="1" applyBorder="1" applyAlignment="1">
      <alignment horizontal="left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4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164" fontId="6" fillId="2" borderId="40" xfId="0" applyNumberFormat="1" applyFont="1" applyFill="1" applyBorder="1" applyAlignment="1">
      <alignment vertical="center" wrapText="1"/>
    </xf>
    <xf numFmtId="164" fontId="6" fillId="2" borderId="27" xfId="0" applyNumberFormat="1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0" fontId="8" fillId="2" borderId="14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3" fontId="19" fillId="2" borderId="0" xfId="0" applyNumberFormat="1" applyFont="1" applyFill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8" fillId="2" borderId="14" xfId="0" applyFont="1" applyFill="1" applyBorder="1" applyAlignment="1">
      <alignment horizontal="left" vertical="center" wrapText="1"/>
    </xf>
    <xf numFmtId="3" fontId="19" fillId="2" borderId="15" xfId="0" applyNumberFormat="1" applyFont="1" applyFill="1" applyBorder="1" applyAlignment="1">
      <alignment horizontal="right" vertical="center"/>
    </xf>
    <xf numFmtId="164" fontId="10" fillId="2" borderId="2" xfId="0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Alignment="1">
      <alignment horizontal="right" vertical="center" wrapText="1"/>
    </xf>
    <xf numFmtId="0" fontId="18" fillId="2" borderId="7" xfId="0" applyFont="1" applyFill="1" applyBorder="1" applyAlignment="1">
      <alignment horizontal="left" vertical="center" wrapText="1"/>
    </xf>
    <xf numFmtId="3" fontId="19" fillId="2" borderId="9" xfId="0" applyNumberFormat="1" applyFont="1" applyFill="1" applyBorder="1" applyAlignment="1">
      <alignment horizontal="right" vertical="center"/>
    </xf>
    <xf numFmtId="3" fontId="9" fillId="2" borderId="9" xfId="0" applyNumberFormat="1" applyFont="1" applyFill="1" applyBorder="1" applyAlignment="1">
      <alignment horizontal="right" vertical="center"/>
    </xf>
    <xf numFmtId="3" fontId="9" fillId="2" borderId="15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left" vertical="center" wrapText="1"/>
    </xf>
    <xf numFmtId="164" fontId="23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5" fillId="2" borderId="23" xfId="0" applyFont="1" applyFill="1" applyBorder="1" applyAlignment="1">
      <alignment horizontal="left" vertical="center" wrapText="1"/>
    </xf>
    <xf numFmtId="0" fontId="25" fillId="2" borderId="20" xfId="0" applyFont="1" applyFill="1" applyBorder="1" applyAlignment="1">
      <alignment horizontal="left" vertical="center" wrapText="1"/>
    </xf>
    <xf numFmtId="3" fontId="11" fillId="2" borderId="15" xfId="0" applyNumberFormat="1" applyFont="1" applyFill="1" applyBorder="1" applyAlignment="1">
      <alignment horizontal="right" vertical="center"/>
    </xf>
    <xf numFmtId="3" fontId="11" fillId="2" borderId="9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left" vertical="center" wrapText="1"/>
    </xf>
    <xf numFmtId="164" fontId="9" fillId="2" borderId="2" xfId="0" applyNumberFormat="1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10" fontId="14" fillId="2" borderId="0" xfId="0" applyNumberFormat="1" applyFont="1" applyFill="1" applyAlignment="1">
      <alignment horizontal="center" vertical="center"/>
    </xf>
    <xf numFmtId="10" fontId="9" fillId="2" borderId="0" xfId="0" applyNumberFormat="1" applyFont="1" applyFill="1" applyAlignment="1">
      <alignment horizontal="center" vertical="center"/>
    </xf>
    <xf numFmtId="0" fontId="14" fillId="2" borderId="11" xfId="0" applyFont="1" applyFill="1" applyBorder="1" applyAlignment="1">
      <alignment horizontal="left" vertical="center" wrapText="1"/>
    </xf>
    <xf numFmtId="3" fontId="19" fillId="2" borderId="13" xfId="0" applyNumberFormat="1" applyFont="1" applyFill="1" applyBorder="1" applyAlignment="1">
      <alignment horizontal="right" vertical="center"/>
    </xf>
    <xf numFmtId="164" fontId="9" fillId="2" borderId="10" xfId="0" applyNumberFormat="1" applyFont="1" applyFill="1" applyBorder="1" applyAlignment="1">
      <alignment horizontal="right" vertical="center" wrapText="1"/>
    </xf>
    <xf numFmtId="3" fontId="9" fillId="2" borderId="13" xfId="0" applyNumberFormat="1" applyFont="1" applyFill="1" applyBorder="1" applyAlignment="1">
      <alignment horizontal="right" vertical="center"/>
    </xf>
    <xf numFmtId="164" fontId="23" fillId="2" borderId="40" xfId="0" applyNumberFormat="1" applyFont="1" applyFill="1" applyBorder="1" applyAlignment="1">
      <alignment vertical="center"/>
    </xf>
    <xf numFmtId="3" fontId="11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164" fontId="13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/>
    </xf>
    <xf numFmtId="0" fontId="10" fillId="2" borderId="2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18" fillId="2" borderId="11" xfId="0" applyFont="1" applyFill="1" applyBorder="1" applyAlignment="1">
      <alignment horizontal="left" vertical="center" wrapText="1"/>
    </xf>
    <xf numFmtId="164" fontId="10" fillId="2" borderId="16" xfId="0" applyNumberFormat="1" applyFont="1" applyFill="1" applyBorder="1" applyAlignment="1">
      <alignment horizontal="right" vertical="center" wrapText="1"/>
    </xf>
    <xf numFmtId="49" fontId="10" fillId="2" borderId="3" xfId="0" applyNumberFormat="1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22" fillId="2" borderId="11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164" fontId="29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/>
    <xf numFmtId="0" fontId="18" fillId="2" borderId="0" xfId="0" applyFont="1" applyFill="1" applyAlignment="1">
      <alignment horizontal="left"/>
    </xf>
    <xf numFmtId="3" fontId="30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0" fontId="26" fillId="2" borderId="0" xfId="0" applyFont="1" applyFill="1"/>
    <xf numFmtId="49" fontId="11" fillId="2" borderId="26" xfId="0" applyNumberFormat="1" applyFont="1" applyFill="1" applyBorder="1" applyAlignment="1">
      <alignment horizontal="left" vertical="center" wrapText="1"/>
    </xf>
    <xf numFmtId="164" fontId="11" fillId="2" borderId="0" xfId="0" applyNumberFormat="1" applyFont="1" applyFill="1" applyAlignment="1">
      <alignment horizontal="right" vertical="center" wrapText="1"/>
    </xf>
    <xf numFmtId="3" fontId="11" fillId="2" borderId="15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49" fontId="10" fillId="2" borderId="26" xfId="0" applyNumberFormat="1" applyFont="1" applyFill="1" applyBorder="1" applyAlignment="1">
      <alignment horizontal="left" vertical="center" wrapText="1"/>
    </xf>
    <xf numFmtId="3" fontId="11" fillId="2" borderId="15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25" fillId="2" borderId="22" xfId="0" applyFont="1" applyFill="1" applyBorder="1" applyAlignment="1">
      <alignment horizontal="left" vertical="center" wrapText="1"/>
    </xf>
    <xf numFmtId="0" fontId="25" fillId="2" borderId="19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center" vertical="center"/>
    </xf>
    <xf numFmtId="0" fontId="25" fillId="2" borderId="14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right" vertical="center" wrapText="1"/>
    </xf>
    <xf numFmtId="0" fontId="25" fillId="2" borderId="11" xfId="0" applyFont="1" applyFill="1" applyBorder="1" applyAlignment="1">
      <alignment horizontal="left" vertical="center" wrapText="1"/>
    </xf>
    <xf numFmtId="3" fontId="11" fillId="2" borderId="13" xfId="0" applyNumberFormat="1" applyFont="1" applyFill="1" applyBorder="1" applyAlignment="1">
      <alignment horizontal="center" vertical="center"/>
    </xf>
    <xf numFmtId="164" fontId="11" fillId="2" borderId="16" xfId="0" applyNumberFormat="1" applyFont="1" applyFill="1" applyBorder="1" applyAlignment="1">
      <alignment horizontal="right" vertical="center" wrapText="1"/>
    </xf>
    <xf numFmtId="0" fontId="25" fillId="2" borderId="7" xfId="0" applyFont="1" applyFill="1" applyBorder="1" applyAlignment="1">
      <alignment horizontal="left" vertical="center" wrapText="1"/>
    </xf>
    <xf numFmtId="164" fontId="6" fillId="2" borderId="0" xfId="0" applyNumberFormat="1" applyFont="1" applyFill="1"/>
    <xf numFmtId="3" fontId="11" fillId="2" borderId="13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horizontal="right" vertical="center" indent="1"/>
    </xf>
    <xf numFmtId="3" fontId="11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/>
    <xf numFmtId="0" fontId="32" fillId="2" borderId="23" xfId="0" applyFont="1" applyFill="1" applyBorder="1" applyAlignment="1">
      <alignment horizontal="left" vertical="center" wrapText="1"/>
    </xf>
    <xf numFmtId="0" fontId="32" fillId="2" borderId="20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 wrapText="1"/>
    </xf>
    <xf numFmtId="164" fontId="10" fillId="2" borderId="24" xfId="0" applyNumberFormat="1" applyFont="1" applyFill="1" applyBorder="1" applyAlignment="1">
      <alignment horizontal="right" vertical="center" wrapText="1"/>
    </xf>
    <xf numFmtId="3" fontId="11" fillId="2" borderId="13" xfId="0" applyNumberFormat="1" applyFont="1" applyFill="1" applyBorder="1" applyAlignment="1">
      <alignment horizontal="right" vertical="center"/>
    </xf>
    <xf numFmtId="164" fontId="10" fillId="2" borderId="28" xfId="0" applyNumberFormat="1" applyFont="1" applyFill="1" applyBorder="1" applyAlignment="1">
      <alignment horizontal="right" vertical="center" wrapText="1"/>
    </xf>
    <xf numFmtId="164" fontId="6" fillId="2" borderId="0" xfId="0" applyNumberFormat="1" applyFont="1" applyFill="1" applyAlignment="1">
      <alignment horizontal="right" indent="1"/>
    </xf>
    <xf numFmtId="164" fontId="6" fillId="2" borderId="0" xfId="1" applyNumberFormat="1" applyFont="1" applyFill="1" applyAlignment="1">
      <alignment horizontal="right" indent="1"/>
    </xf>
    <xf numFmtId="0" fontId="26" fillId="2" borderId="14" xfId="0" applyFont="1" applyFill="1" applyBorder="1"/>
    <xf numFmtId="0" fontId="6" fillId="2" borderId="14" xfId="0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2" fontId="6" fillId="2" borderId="0" xfId="0" applyNumberFormat="1" applyFont="1" applyFill="1" applyAlignment="1">
      <alignment vertical="center"/>
    </xf>
    <xf numFmtId="164" fontId="14" fillId="2" borderId="0" xfId="0" applyNumberFormat="1" applyFont="1" applyFill="1" applyAlignment="1">
      <alignment vertical="center"/>
    </xf>
    <xf numFmtId="0" fontId="33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3" fontId="19" fillId="2" borderId="9" xfId="0" applyNumberFormat="1" applyFont="1" applyFill="1" applyBorder="1" applyAlignment="1">
      <alignment horizontal="right" vertical="center" wrapText="1"/>
    </xf>
    <xf numFmtId="164" fontId="9" fillId="2" borderId="0" xfId="0" applyNumberFormat="1" applyFont="1" applyFill="1" applyAlignment="1">
      <alignment horizontal="right" vertical="center" wrapText="1"/>
    </xf>
    <xf numFmtId="0" fontId="35" fillId="2" borderId="7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9" fillId="2" borderId="9" xfId="0" applyFont="1" applyFill="1" applyBorder="1" applyAlignment="1">
      <alignment vertical="center" wrapText="1"/>
    </xf>
    <xf numFmtId="0" fontId="20" fillId="2" borderId="0" xfId="0" applyFont="1" applyFill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 wrapText="1"/>
    </xf>
    <xf numFmtId="0" fontId="35" fillId="2" borderId="11" xfId="0" applyFont="1" applyFill="1" applyBorder="1" applyAlignment="1">
      <alignment vertical="center" wrapText="1"/>
    </xf>
    <xf numFmtId="3" fontId="19" fillId="2" borderId="13" xfId="0" applyNumberFormat="1" applyFont="1" applyFill="1" applyBorder="1" applyAlignment="1">
      <alignment horizontal="right" vertical="center" wrapText="1"/>
    </xf>
    <xf numFmtId="3" fontId="19" fillId="2" borderId="0" xfId="0" applyNumberFormat="1" applyFont="1" applyFill="1" applyAlignment="1">
      <alignment horizontal="right" vertical="center" wrapText="1"/>
    </xf>
    <xf numFmtId="164" fontId="29" fillId="2" borderId="0" xfId="0" applyNumberFormat="1" applyFont="1" applyFill="1" applyAlignment="1">
      <alignment horizontal="center" vertical="center" wrapText="1"/>
    </xf>
    <xf numFmtId="164" fontId="29" fillId="2" borderId="0" xfId="1" applyNumberFormat="1" applyFont="1" applyFill="1" applyAlignment="1">
      <alignment horizontal="center" vertical="center" wrapText="1"/>
    </xf>
    <xf numFmtId="164" fontId="36" fillId="2" borderId="12" xfId="0" applyNumberFormat="1" applyFont="1" applyFill="1" applyBorder="1" applyAlignment="1">
      <alignment horizontal="center" vertical="center" wrapText="1"/>
    </xf>
    <xf numFmtId="164" fontId="36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164" fontId="9" fillId="2" borderId="14" xfId="0" applyNumberFormat="1" applyFont="1" applyFill="1" applyBorder="1" applyAlignment="1">
      <alignment horizontal="center" vertical="center" wrapText="1"/>
    </xf>
    <xf numFmtId="3" fontId="19" fillId="2" borderId="15" xfId="0" applyNumberFormat="1" applyFont="1" applyFill="1" applyBorder="1" applyAlignment="1">
      <alignment horizontal="right" vertical="center" wrapText="1"/>
    </xf>
    <xf numFmtId="0" fontId="28" fillId="2" borderId="3" xfId="0" applyFont="1" applyFill="1" applyBorder="1" applyAlignment="1">
      <alignment vertical="center" wrapText="1"/>
    </xf>
    <xf numFmtId="164" fontId="19" fillId="2" borderId="2" xfId="0" applyNumberFormat="1" applyFont="1" applyFill="1" applyBorder="1" applyAlignment="1">
      <alignment horizontal="right" vertical="center" wrapText="1"/>
    </xf>
    <xf numFmtId="0" fontId="22" fillId="2" borderId="19" xfId="0" applyFont="1" applyFill="1" applyBorder="1" applyAlignment="1">
      <alignment vertical="center" wrapText="1"/>
    </xf>
    <xf numFmtId="164" fontId="19" fillId="2" borderId="15" xfId="0" applyNumberFormat="1" applyFont="1" applyFill="1" applyBorder="1" applyAlignment="1">
      <alignment horizontal="right" vertical="center" wrapText="1"/>
    </xf>
    <xf numFmtId="164" fontId="10" fillId="2" borderId="10" xfId="0" applyNumberFormat="1" applyFont="1" applyFill="1" applyBorder="1" applyAlignment="1">
      <alignment horizontal="right" vertical="center" wrapText="1"/>
    </xf>
    <xf numFmtId="0" fontId="28" fillId="2" borderId="7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164" fontId="6" fillId="2" borderId="0" xfId="1" applyNumberFormat="1" applyFont="1" applyFill="1" applyAlignment="1">
      <alignment horizontal="right" vertical="center" indent="1"/>
    </xf>
    <xf numFmtId="3" fontId="6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8" fontId="20" fillId="2" borderId="7" xfId="0" applyNumberFormat="1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right" vertical="center" wrapText="1"/>
    </xf>
    <xf numFmtId="164" fontId="28" fillId="2" borderId="9" xfId="0" applyNumberFormat="1" applyFont="1" applyFill="1" applyBorder="1" applyAlignment="1">
      <alignment horizontal="right" vertical="center"/>
    </xf>
    <xf numFmtId="0" fontId="18" fillId="2" borderId="7" xfId="0" applyFont="1" applyFill="1" applyBorder="1" applyAlignment="1">
      <alignment vertical="center" wrapText="1"/>
    </xf>
    <xf numFmtId="3" fontId="19" fillId="2" borderId="8" xfId="1" applyNumberFormat="1" applyFont="1" applyFill="1" applyBorder="1" applyAlignment="1">
      <alignment horizontal="center" vertical="center"/>
    </xf>
    <xf numFmtId="164" fontId="14" fillId="2" borderId="9" xfId="0" applyNumberFormat="1" applyFont="1" applyFill="1" applyBorder="1" applyAlignment="1">
      <alignment vertical="center" wrapText="1"/>
    </xf>
    <xf numFmtId="8" fontId="18" fillId="2" borderId="11" xfId="0" applyNumberFormat="1" applyFont="1" applyFill="1" applyBorder="1" applyAlignment="1">
      <alignment horizontal="center" vertical="center" wrapText="1"/>
    </xf>
    <xf numFmtId="3" fontId="19" fillId="2" borderId="12" xfId="0" applyNumberFormat="1" applyFont="1" applyFill="1" applyBorder="1" applyAlignment="1">
      <alignment horizontal="right" vertical="center" wrapText="1"/>
    </xf>
    <xf numFmtId="164" fontId="28" fillId="2" borderId="13" xfId="0" applyNumberFormat="1" applyFont="1" applyFill="1" applyBorder="1" applyAlignment="1">
      <alignment horizontal="right" vertical="center" wrapText="1"/>
    </xf>
    <xf numFmtId="0" fontId="18" fillId="2" borderId="11" xfId="0" applyFont="1" applyFill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center"/>
    </xf>
    <xf numFmtId="8" fontId="18" fillId="2" borderId="14" xfId="0" applyNumberFormat="1" applyFont="1" applyFill="1" applyBorder="1" applyAlignment="1">
      <alignment horizontal="center" vertical="center" wrapText="1"/>
    </xf>
    <xf numFmtId="164" fontId="28" fillId="2" borderId="15" xfId="0" applyNumberFormat="1" applyFont="1" applyFill="1" applyBorder="1" applyAlignment="1">
      <alignment horizontal="right" vertical="center" wrapText="1"/>
    </xf>
    <xf numFmtId="0" fontId="18" fillId="2" borderId="14" xfId="0" applyFont="1" applyFill="1" applyBorder="1" applyAlignment="1">
      <alignment horizontal="center" vertical="center" wrapText="1"/>
    </xf>
    <xf numFmtId="164" fontId="10" fillId="2" borderId="15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center" vertical="center"/>
    </xf>
    <xf numFmtId="164" fontId="14" fillId="2" borderId="0" xfId="0" applyNumberFormat="1" applyFont="1" applyFill="1" applyAlignment="1">
      <alignment vertical="center" wrapText="1"/>
    </xf>
    <xf numFmtId="164" fontId="13" fillId="2" borderId="0" xfId="0" applyNumberFormat="1" applyFont="1" applyFill="1" applyAlignment="1">
      <alignment horizontal="right" vertical="center" wrapText="1"/>
    </xf>
    <xf numFmtId="164" fontId="6" fillId="2" borderId="0" xfId="1" applyNumberFormat="1" applyFont="1" applyFill="1" applyAlignment="1">
      <alignment horizontal="right" vertical="center"/>
    </xf>
    <xf numFmtId="164" fontId="34" fillId="2" borderId="0" xfId="1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7" fillId="2" borderId="0" xfId="0" applyFont="1" applyFill="1"/>
    <xf numFmtId="0" fontId="9" fillId="2" borderId="4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164" fontId="20" fillId="2" borderId="0" xfId="1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vertical="center" wrapText="1"/>
    </xf>
    <xf numFmtId="3" fontId="19" fillId="2" borderId="0" xfId="0" applyNumberFormat="1" applyFont="1" applyFill="1" applyAlignment="1">
      <alignment horizontal="center" vertical="center" wrapText="1"/>
    </xf>
    <xf numFmtId="164" fontId="14" fillId="2" borderId="1" xfId="1" applyNumberFormat="1" applyFont="1" applyFill="1" applyBorder="1" applyAlignment="1">
      <alignment horizontal="right" vertical="center" wrapText="1"/>
    </xf>
    <xf numFmtId="164" fontId="14" fillId="2" borderId="0" xfId="1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 applyBorder="1" applyAlignment="1">
      <alignment horizontal="right" vertical="center" wrapText="1"/>
    </xf>
    <xf numFmtId="164" fontId="9" fillId="2" borderId="15" xfId="0" applyNumberFormat="1" applyFont="1" applyFill="1" applyBorder="1" applyAlignment="1">
      <alignment horizontal="right" vertical="center" wrapText="1"/>
    </xf>
    <xf numFmtId="164" fontId="14" fillId="2" borderId="10" xfId="1" applyNumberFormat="1" applyFont="1" applyFill="1" applyBorder="1" applyAlignment="1">
      <alignment horizontal="right" vertical="center" wrapText="1"/>
    </xf>
    <xf numFmtId="164" fontId="14" fillId="2" borderId="12" xfId="1" applyNumberFormat="1" applyFont="1" applyFill="1" applyBorder="1" applyAlignment="1">
      <alignment horizontal="right" vertical="center" wrapText="1"/>
    </xf>
    <xf numFmtId="3" fontId="19" fillId="2" borderId="12" xfId="1" applyNumberFormat="1" applyFont="1" applyFill="1" applyBorder="1" applyAlignment="1">
      <alignment horizontal="right" vertical="center" wrapText="1"/>
    </xf>
    <xf numFmtId="164" fontId="9" fillId="2" borderId="13" xfId="0" applyNumberFormat="1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right" vertical="center"/>
    </xf>
    <xf numFmtId="3" fontId="19" fillId="2" borderId="8" xfId="0" applyNumberFormat="1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38" fillId="2" borderId="0" xfId="0" applyFont="1" applyFill="1"/>
    <xf numFmtId="164" fontId="15" fillId="2" borderId="0" xfId="1" applyNumberFormat="1" applyFont="1" applyFill="1" applyAlignment="1">
      <alignment horizontal="right" vertical="center"/>
    </xf>
    <xf numFmtId="164" fontId="39" fillId="2" borderId="0" xfId="1" applyNumberFormat="1" applyFont="1" applyFill="1" applyAlignment="1">
      <alignment horizontal="right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164" fontId="20" fillId="2" borderId="2" xfId="1" applyNumberFormat="1" applyFont="1" applyFill="1" applyBorder="1" applyAlignment="1">
      <alignment horizontal="right" vertical="center" wrapText="1"/>
    </xf>
    <xf numFmtId="164" fontId="20" fillId="2" borderId="1" xfId="1" applyNumberFormat="1" applyFont="1" applyFill="1" applyBorder="1" applyAlignment="1">
      <alignment horizontal="right" vertical="center" wrapText="1"/>
    </xf>
    <xf numFmtId="164" fontId="20" fillId="2" borderId="10" xfId="1" applyNumberFormat="1" applyFont="1" applyFill="1" applyBorder="1" applyAlignment="1">
      <alignment horizontal="right" vertical="center" wrapText="1"/>
    </xf>
    <xf numFmtId="164" fontId="24" fillId="2" borderId="2" xfId="1" applyNumberFormat="1" applyFont="1" applyFill="1" applyBorder="1" applyAlignment="1">
      <alignment horizontal="right" vertical="center" wrapText="1"/>
    </xf>
    <xf numFmtId="164" fontId="24" fillId="2" borderId="1" xfId="1" applyNumberFormat="1" applyFont="1" applyFill="1" applyBorder="1" applyAlignment="1">
      <alignment horizontal="right" vertical="center" wrapText="1"/>
    </xf>
    <xf numFmtId="164" fontId="24" fillId="2" borderId="10" xfId="1" applyNumberFormat="1" applyFont="1" applyFill="1" applyBorder="1" applyAlignment="1">
      <alignment horizontal="right"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right" vertical="center" wrapText="1"/>
    </xf>
    <xf numFmtId="164" fontId="13" fillId="2" borderId="8" xfId="0" applyNumberFormat="1" applyFont="1" applyFill="1" applyBorder="1" applyAlignment="1">
      <alignment horizontal="right" vertical="center" wrapText="1"/>
    </xf>
    <xf numFmtId="164" fontId="13" fillId="2" borderId="9" xfId="0" applyNumberFormat="1" applyFont="1" applyFill="1" applyBorder="1" applyAlignment="1">
      <alignment horizontal="right" vertical="center" wrapText="1"/>
    </xf>
    <xf numFmtId="164" fontId="13" fillId="2" borderId="11" xfId="0" applyNumberFormat="1" applyFont="1" applyFill="1" applyBorder="1" applyAlignment="1">
      <alignment horizontal="right" vertical="center" wrapText="1"/>
    </xf>
    <xf numFmtId="164" fontId="13" fillId="2" borderId="12" xfId="0" applyNumberFormat="1" applyFont="1" applyFill="1" applyBorder="1" applyAlignment="1">
      <alignment horizontal="right" vertical="center" wrapText="1"/>
    </xf>
    <xf numFmtId="164" fontId="13" fillId="2" borderId="13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164" fontId="9" fillId="2" borderId="10" xfId="1" applyNumberFormat="1" applyFont="1" applyFill="1" applyBorder="1" applyAlignment="1">
      <alignment horizontal="center" vertical="center" wrapText="1"/>
    </xf>
    <xf numFmtId="164" fontId="9" fillId="2" borderId="9" xfId="1" applyNumberFormat="1" applyFont="1" applyFill="1" applyBorder="1" applyAlignment="1">
      <alignment horizontal="center" vertical="center" wrapText="1"/>
    </xf>
    <xf numFmtId="164" fontId="9" fillId="2" borderId="13" xfId="1" applyNumberFormat="1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10" xfId="0" applyNumberFormat="1" applyFont="1" applyFill="1" applyBorder="1" applyAlignment="1">
      <alignment horizontal="center" vertical="center" wrapText="1"/>
    </xf>
    <xf numFmtId="8" fontId="9" fillId="2" borderId="7" xfId="0" applyNumberFormat="1" applyFont="1" applyFill="1" applyBorder="1" applyAlignment="1">
      <alignment horizontal="center" vertical="center" wrapText="1"/>
    </xf>
    <xf numFmtId="8" fontId="9" fillId="2" borderId="9" xfId="0" applyNumberFormat="1" applyFont="1" applyFill="1" applyBorder="1" applyAlignment="1">
      <alignment horizontal="center" vertical="center" wrapText="1"/>
    </xf>
    <xf numFmtId="8" fontId="9" fillId="2" borderId="14" xfId="0" applyNumberFormat="1" applyFont="1" applyFill="1" applyBorder="1" applyAlignment="1">
      <alignment horizontal="center" vertical="center" wrapText="1"/>
    </xf>
    <xf numFmtId="8" fontId="9" fillId="2" borderId="15" xfId="0" applyNumberFormat="1" applyFont="1" applyFill="1" applyBorder="1" applyAlignment="1">
      <alignment horizontal="center" vertical="center" wrapText="1"/>
    </xf>
    <xf numFmtId="8" fontId="9" fillId="2" borderId="11" xfId="0" applyNumberFormat="1" applyFont="1" applyFill="1" applyBorder="1" applyAlignment="1">
      <alignment horizontal="center" vertical="center" wrapText="1"/>
    </xf>
    <xf numFmtId="8" fontId="9" fillId="2" borderId="13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164" fontId="17" fillId="2" borderId="5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64" fontId="9" fillId="2" borderId="18" xfId="0" applyNumberFormat="1" applyFont="1" applyFill="1" applyBorder="1" applyAlignment="1">
      <alignment horizontal="center" vertical="center" wrapText="1"/>
    </xf>
    <xf numFmtId="164" fontId="9" fillId="2" borderId="17" xfId="0" applyNumberFormat="1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 vertical="center" wrapText="1"/>
    </xf>
    <xf numFmtId="164" fontId="12" fillId="2" borderId="13" xfId="0" applyNumberFormat="1" applyFont="1" applyFill="1" applyBorder="1" applyAlignment="1">
      <alignment horizontal="center" vertical="center" wrapText="1"/>
    </xf>
    <xf numFmtId="164" fontId="13" fillId="2" borderId="14" xfId="0" applyNumberFormat="1" applyFont="1" applyFill="1" applyBorder="1" applyAlignment="1">
      <alignment horizontal="righ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center"/>
    </xf>
    <xf numFmtId="0" fontId="28" fillId="2" borderId="1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164" fontId="28" fillId="2" borderId="35" xfId="0" applyNumberFormat="1" applyFont="1" applyFill="1" applyBorder="1" applyAlignment="1">
      <alignment horizontal="right" vertical="center" wrapText="1"/>
    </xf>
    <xf numFmtId="164" fontId="28" fillId="2" borderId="36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28" fillId="2" borderId="2" xfId="1" applyNumberFormat="1" applyFont="1" applyFill="1" applyBorder="1" applyAlignment="1">
      <alignment horizontal="right" vertical="center" wrapText="1"/>
    </xf>
    <xf numFmtId="164" fontId="28" fillId="2" borderId="10" xfId="1" applyNumberFormat="1" applyFont="1" applyFill="1" applyBorder="1" applyAlignment="1">
      <alignment horizontal="right" vertical="center" wrapText="1"/>
    </xf>
    <xf numFmtId="4" fontId="9" fillId="2" borderId="17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right" vertical="center"/>
    </xf>
    <xf numFmtId="164" fontId="13" fillId="2" borderId="5" xfId="0" applyNumberFormat="1" applyFont="1" applyFill="1" applyBorder="1" applyAlignment="1">
      <alignment horizontal="right" vertical="center"/>
    </xf>
    <xf numFmtId="164" fontId="13" fillId="2" borderId="6" xfId="0" applyNumberFormat="1" applyFont="1" applyFill="1" applyBorder="1" applyAlignment="1">
      <alignment horizontal="right" vertical="center"/>
    </xf>
    <xf numFmtId="164" fontId="10" fillId="2" borderId="35" xfId="0" applyNumberFormat="1" applyFont="1" applyFill="1" applyBorder="1" applyAlignment="1">
      <alignment horizontal="right" vertical="center" wrapText="1"/>
    </xf>
    <xf numFmtId="164" fontId="10" fillId="2" borderId="31" xfId="0" applyNumberFormat="1" applyFont="1" applyFill="1" applyBorder="1" applyAlignment="1">
      <alignment horizontal="right" vertical="center" wrapText="1"/>
    </xf>
    <xf numFmtId="164" fontId="10" fillId="2" borderId="38" xfId="0" applyNumberFormat="1" applyFont="1" applyFill="1" applyBorder="1" applyAlignment="1">
      <alignment horizontal="right" vertical="center" wrapText="1"/>
    </xf>
    <xf numFmtId="164" fontId="10" fillId="2" borderId="16" xfId="0" applyNumberFormat="1" applyFont="1" applyFill="1" applyBorder="1" applyAlignment="1">
      <alignment horizontal="right" vertical="center" wrapText="1"/>
    </xf>
    <xf numFmtId="0" fontId="28" fillId="2" borderId="2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164" fontId="9" fillId="2" borderId="27" xfId="0" applyNumberFormat="1" applyFont="1" applyFill="1" applyBorder="1" applyAlignment="1">
      <alignment horizontal="center" vertical="center" wrapText="1"/>
    </xf>
    <xf numFmtId="164" fontId="9" fillId="2" borderId="36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4" fillId="2" borderId="39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164" fontId="10" fillId="2" borderId="27" xfId="0" applyNumberFormat="1" applyFont="1" applyFill="1" applyBorder="1" applyAlignment="1">
      <alignment horizontal="right" vertical="center" wrapText="1"/>
    </xf>
    <xf numFmtId="49" fontId="28" fillId="2" borderId="2" xfId="0" applyNumberFormat="1" applyFont="1" applyFill="1" applyBorder="1" applyAlignment="1">
      <alignment horizontal="left" vertical="center"/>
    </xf>
    <xf numFmtId="49" fontId="28" fillId="2" borderId="10" xfId="0" applyNumberFormat="1" applyFont="1" applyFill="1" applyBorder="1" applyAlignment="1">
      <alignment horizontal="left" vertical="center"/>
    </xf>
    <xf numFmtId="9" fontId="10" fillId="2" borderId="25" xfId="0" applyNumberFormat="1" applyFont="1" applyFill="1" applyBorder="1" applyAlignment="1">
      <alignment horizontal="center" vertical="center" wrapText="1"/>
    </xf>
    <xf numFmtId="164" fontId="11" fillId="2" borderId="26" xfId="0" applyNumberFormat="1" applyFont="1" applyFill="1" applyBorder="1" applyAlignment="1">
      <alignment vertical="center" wrapText="1"/>
    </xf>
    <xf numFmtId="164" fontId="11" fillId="2" borderId="23" xfId="0" applyNumberFormat="1" applyFont="1" applyFill="1" applyBorder="1" applyAlignment="1">
      <alignment vertical="center" wrapText="1"/>
    </xf>
    <xf numFmtId="164" fontId="10" fillId="2" borderId="35" xfId="0" applyNumberFormat="1" applyFont="1" applyFill="1" applyBorder="1" applyAlignment="1">
      <alignment horizontal="right" vertical="center" wrapText="1" indent="1"/>
    </xf>
    <xf numFmtId="164" fontId="10" fillId="2" borderId="27" xfId="0" applyNumberFormat="1" applyFont="1" applyFill="1" applyBorder="1" applyAlignment="1">
      <alignment horizontal="right" vertical="center" wrapText="1" indent="1"/>
    </xf>
    <xf numFmtId="0" fontId="14" fillId="2" borderId="2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64" fontId="11" fillId="2" borderId="35" xfId="0" applyNumberFormat="1" applyFont="1" applyFill="1" applyBorder="1" applyAlignment="1">
      <alignment vertical="center" wrapText="1"/>
    </xf>
    <xf numFmtId="164" fontId="11" fillId="2" borderId="27" xfId="0" applyNumberFormat="1" applyFont="1" applyFill="1" applyBorder="1" applyAlignment="1">
      <alignment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right" vertical="center"/>
    </xf>
    <xf numFmtId="164" fontId="13" fillId="2" borderId="12" xfId="0" applyNumberFormat="1" applyFont="1" applyFill="1" applyBorder="1" applyAlignment="1">
      <alignment horizontal="right" vertical="center"/>
    </xf>
    <xf numFmtId="164" fontId="13" fillId="2" borderId="13" xfId="0" applyNumberFormat="1" applyFont="1" applyFill="1" applyBorder="1" applyAlignment="1">
      <alignment horizontal="right" vertical="center"/>
    </xf>
    <xf numFmtId="164" fontId="11" fillId="2" borderId="17" xfId="0" applyNumberFormat="1" applyFont="1" applyFill="1" applyBorder="1" applyAlignment="1">
      <alignment vertical="center" wrapText="1"/>
    </xf>
    <xf numFmtId="164" fontId="11" fillId="2" borderId="20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vertical="center" wrapText="1"/>
    </xf>
    <xf numFmtId="164" fontId="11" fillId="2" borderId="10" xfId="0" applyNumberFormat="1" applyFont="1" applyFill="1" applyBorder="1" applyAlignment="1">
      <alignment vertical="center" wrapText="1"/>
    </xf>
    <xf numFmtId="164" fontId="11" fillId="2" borderId="22" xfId="0" applyNumberFormat="1" applyFont="1" applyFill="1" applyBorder="1" applyAlignment="1">
      <alignment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right" vertical="center" wrapText="1"/>
    </xf>
    <xf numFmtId="164" fontId="10" fillId="2" borderId="11" xfId="0" applyNumberFormat="1" applyFont="1" applyFill="1" applyBorder="1" applyAlignment="1">
      <alignment horizontal="right" vertical="center" wrapText="1"/>
    </xf>
    <xf numFmtId="164" fontId="10" fillId="2" borderId="33" xfId="0" applyNumberFormat="1" applyFont="1" applyFill="1" applyBorder="1" applyAlignment="1">
      <alignment horizontal="right" vertical="center" wrapText="1"/>
    </xf>
    <xf numFmtId="164" fontId="10" fillId="2" borderId="25" xfId="0" applyNumberFormat="1" applyFont="1" applyFill="1" applyBorder="1" applyAlignment="1">
      <alignment horizontal="right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164" fontId="10" fillId="2" borderId="30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 wrapText="1"/>
    </xf>
    <xf numFmtId="164" fontId="10" fillId="2" borderId="14" xfId="0" applyNumberFormat="1" applyFont="1" applyFill="1" applyBorder="1" applyAlignment="1">
      <alignment horizontal="right" vertical="center" wrapText="1"/>
    </xf>
    <xf numFmtId="0" fontId="14" fillId="2" borderId="34" xfId="0" applyFont="1" applyFill="1" applyBorder="1" applyAlignment="1">
      <alignment horizontal="center" vertical="center" wrapText="1"/>
    </xf>
    <xf numFmtId="164" fontId="19" fillId="2" borderId="26" xfId="0" applyNumberFormat="1" applyFont="1" applyFill="1" applyBorder="1" applyAlignment="1">
      <alignment vertical="center" wrapText="1"/>
    </xf>
    <xf numFmtId="164" fontId="19" fillId="2" borderId="23" xfId="0" applyNumberFormat="1" applyFont="1" applyFill="1" applyBorder="1" applyAlignment="1">
      <alignment vertical="center" wrapText="1"/>
    </xf>
    <xf numFmtId="164" fontId="9" fillId="2" borderId="27" xfId="0" applyNumberFormat="1" applyFont="1" applyFill="1" applyBorder="1" applyAlignment="1">
      <alignment horizontal="right" vertical="center" wrapText="1"/>
    </xf>
    <xf numFmtId="164" fontId="9" fillId="2" borderId="31" xfId="0" applyNumberFormat="1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2" borderId="10" xfId="0" applyNumberFormat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 2 2" xfId="2" xr:uid="{00000000-0005-0000-0000-000002000000}"/>
  </cellStyles>
  <dxfs count="0"/>
  <tableStyles count="0" defaultTableStyle="TableStyleMedium2" defaultPivotStyle="PivotStyleLight16"/>
  <colors>
    <mruColors>
      <color rgb="FFFFFF99"/>
      <color rgb="FFFF99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1:S67"/>
  <sheetViews>
    <sheetView topLeftCell="A52" zoomScaleNormal="100" workbookViewId="0">
      <selection activeCell="E69" sqref="E69"/>
    </sheetView>
  </sheetViews>
  <sheetFormatPr defaultRowHeight="20.25" customHeight="1" x14ac:dyDescent="0.2"/>
  <cols>
    <col min="1" max="1" width="0.85546875" style="7" customWidth="1"/>
    <col min="2" max="2" width="30.140625" style="66" customWidth="1"/>
    <col min="3" max="3" width="13.42578125" style="4" customWidth="1"/>
    <col min="4" max="4" width="10.5703125" style="4" customWidth="1"/>
    <col min="5" max="5" width="8.85546875" style="4" bestFit="1" customWidth="1"/>
    <col min="6" max="6" width="13.5703125" style="163" customWidth="1"/>
    <col min="7" max="7" width="13.42578125" style="164" customWidth="1"/>
    <col min="8" max="8" width="8.85546875" style="33" customWidth="1"/>
    <col min="9" max="9" width="6.85546875" style="49" customWidth="1"/>
    <col min="10" max="10" width="14" style="165" customWidth="1"/>
    <col min="11" max="11" width="17.5703125" style="163" customWidth="1"/>
    <col min="12" max="12" width="14.5703125" style="33" customWidth="1"/>
    <col min="13" max="13" width="8.140625" style="49" customWidth="1"/>
    <col min="14" max="14" width="1.5703125" style="49" customWidth="1"/>
    <col min="15" max="15" width="16.28515625" style="114" customWidth="1"/>
    <col min="16" max="16" width="3.28515625" style="114" customWidth="1"/>
    <col min="17" max="17" width="7.7109375" style="7" hidden="1" customWidth="1"/>
    <col min="18" max="16384" width="9.140625" style="7"/>
  </cols>
  <sheetData>
    <row r="1" spans="2:19" ht="20.25" customHeight="1" thickBot="1" x14ac:dyDescent="0.25"/>
    <row r="2" spans="2:19" s="166" customFormat="1" ht="20.25" customHeight="1" thickBot="1" x14ac:dyDescent="0.3">
      <c r="B2" s="212" t="s">
        <v>404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19"/>
    </row>
    <row r="3" spans="2:19" ht="20.25" customHeight="1" thickBot="1" x14ac:dyDescent="0.25">
      <c r="B3" s="215" t="s">
        <v>432</v>
      </c>
      <c r="C3" s="215" t="s">
        <v>2</v>
      </c>
      <c r="D3" s="215" t="s">
        <v>3</v>
      </c>
      <c r="E3" s="215" t="s">
        <v>63</v>
      </c>
      <c r="F3" s="239" t="s">
        <v>312</v>
      </c>
      <c r="G3" s="241" t="s">
        <v>313</v>
      </c>
      <c r="H3" s="235" t="s">
        <v>433</v>
      </c>
      <c r="I3" s="236"/>
      <c r="J3" s="236"/>
      <c r="K3" s="237"/>
      <c r="L3" s="217" t="s">
        <v>434</v>
      </c>
      <c r="M3" s="218"/>
      <c r="N3" s="218"/>
      <c r="O3" s="219"/>
      <c r="P3" s="22"/>
      <c r="R3" s="50" t="s">
        <v>4</v>
      </c>
      <c r="S3" s="41"/>
    </row>
    <row r="4" spans="2:19" ht="20.25" customHeight="1" thickBot="1" x14ac:dyDescent="0.25">
      <c r="B4" s="216"/>
      <c r="C4" s="216"/>
      <c r="D4" s="216"/>
      <c r="E4" s="216"/>
      <c r="F4" s="240"/>
      <c r="G4" s="242"/>
      <c r="H4" s="220" t="s">
        <v>317</v>
      </c>
      <c r="I4" s="238"/>
      <c r="J4" s="193" t="s">
        <v>306</v>
      </c>
      <c r="K4" s="167" t="s">
        <v>318</v>
      </c>
      <c r="L4" s="220"/>
      <c r="M4" s="221"/>
      <c r="N4" s="221"/>
      <c r="O4" s="222"/>
      <c r="P4" s="22"/>
      <c r="R4" s="42">
        <v>0.2944</v>
      </c>
      <c r="S4" s="43">
        <f>1+R4</f>
        <v>1.2944</v>
      </c>
    </row>
    <row r="5" spans="2:19" ht="20.25" customHeight="1" thickBot="1" x14ac:dyDescent="0.25">
      <c r="B5" s="243" t="s">
        <v>1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5"/>
      <c r="P5" s="53"/>
    </row>
    <row r="6" spans="2:19" ht="20.25" customHeight="1" x14ac:dyDescent="0.2">
      <c r="B6" s="194" t="s">
        <v>83</v>
      </c>
      <c r="C6" s="197" t="s">
        <v>332</v>
      </c>
      <c r="D6" s="246" t="s">
        <v>82</v>
      </c>
      <c r="E6" s="203" t="s">
        <v>64</v>
      </c>
      <c r="F6" s="206"/>
      <c r="G6" s="206">
        <f>F6*$S$4</f>
        <v>0</v>
      </c>
      <c r="H6" s="168"/>
      <c r="J6" s="169"/>
      <c r="K6" s="170"/>
      <c r="L6" s="171" t="s">
        <v>5</v>
      </c>
      <c r="M6" s="172">
        <v>1</v>
      </c>
      <c r="N6" s="172"/>
      <c r="O6" s="149" t="s">
        <v>6</v>
      </c>
      <c r="P6" s="161"/>
    </row>
    <row r="7" spans="2:19" ht="20.25" customHeight="1" x14ac:dyDescent="0.2">
      <c r="B7" s="195"/>
      <c r="C7" s="198"/>
      <c r="D7" s="247"/>
      <c r="E7" s="204"/>
      <c r="F7" s="207"/>
      <c r="G7" s="207"/>
      <c r="H7" s="158" t="s">
        <v>7</v>
      </c>
      <c r="I7" s="126">
        <v>60</v>
      </c>
      <c r="J7" s="173">
        <f>F6*I7</f>
        <v>0</v>
      </c>
      <c r="K7" s="174">
        <f>I7*G6</f>
        <v>0</v>
      </c>
      <c r="L7" s="158" t="s">
        <v>7</v>
      </c>
      <c r="M7" s="175">
        <f>I7*M6</f>
        <v>60</v>
      </c>
      <c r="N7" s="175"/>
      <c r="O7" s="176">
        <f>K7*M6</f>
        <v>0</v>
      </c>
      <c r="P7" s="118"/>
    </row>
    <row r="8" spans="2:19" ht="20.25" customHeight="1" thickBot="1" x14ac:dyDescent="0.25">
      <c r="B8" s="196"/>
      <c r="C8" s="199"/>
      <c r="D8" s="248"/>
      <c r="E8" s="205"/>
      <c r="F8" s="208"/>
      <c r="G8" s="208"/>
      <c r="H8" s="153" t="s">
        <v>8</v>
      </c>
      <c r="I8" s="151">
        <f>I7*12</f>
        <v>720</v>
      </c>
      <c r="J8" s="177">
        <f>F6*I8</f>
        <v>0</v>
      </c>
      <c r="K8" s="178">
        <f>G6*I8</f>
        <v>0</v>
      </c>
      <c r="L8" s="153" t="s">
        <v>8</v>
      </c>
      <c r="M8" s="179">
        <f>I8*M6</f>
        <v>720</v>
      </c>
      <c r="N8" s="179"/>
      <c r="O8" s="180">
        <f>K8*M6</f>
        <v>0</v>
      </c>
      <c r="P8" s="118"/>
      <c r="Q8" s="7" t="s">
        <v>137</v>
      </c>
    </row>
    <row r="9" spans="2:19" ht="20.25" customHeight="1" x14ac:dyDescent="0.2">
      <c r="B9" s="194" t="s">
        <v>85</v>
      </c>
      <c r="C9" s="197" t="s">
        <v>332</v>
      </c>
      <c r="D9" s="200" t="s">
        <v>84</v>
      </c>
      <c r="E9" s="203" t="s">
        <v>64</v>
      </c>
      <c r="F9" s="206"/>
      <c r="G9" s="206">
        <f t="shared" ref="G9" si="0">F9*$S$4</f>
        <v>0</v>
      </c>
      <c r="H9" s="181"/>
      <c r="I9" s="182"/>
      <c r="J9" s="169"/>
      <c r="K9" s="170"/>
      <c r="L9" s="147" t="s">
        <v>5</v>
      </c>
      <c r="M9" s="183">
        <v>2</v>
      </c>
      <c r="N9" s="183"/>
      <c r="O9" s="149" t="s">
        <v>9</v>
      </c>
      <c r="P9" s="161"/>
    </row>
    <row r="10" spans="2:19" ht="20.25" customHeight="1" x14ac:dyDescent="0.2">
      <c r="B10" s="195"/>
      <c r="C10" s="198"/>
      <c r="D10" s="201"/>
      <c r="E10" s="204"/>
      <c r="F10" s="207"/>
      <c r="G10" s="207"/>
      <c r="H10" s="158" t="s">
        <v>7</v>
      </c>
      <c r="I10" s="126">
        <v>120</v>
      </c>
      <c r="J10" s="173">
        <f>F9*I10</f>
        <v>0</v>
      </c>
      <c r="K10" s="174">
        <f>I10*G9</f>
        <v>0</v>
      </c>
      <c r="L10" s="158" t="s">
        <v>7</v>
      </c>
      <c r="M10" s="175">
        <f>I10*M9</f>
        <v>240</v>
      </c>
      <c r="N10" s="175"/>
      <c r="O10" s="176">
        <f>K10*M9</f>
        <v>0</v>
      </c>
      <c r="P10" s="118"/>
    </row>
    <row r="11" spans="2:19" ht="20.25" customHeight="1" thickBot="1" x14ac:dyDescent="0.25">
      <c r="B11" s="196"/>
      <c r="C11" s="199"/>
      <c r="D11" s="202"/>
      <c r="E11" s="205"/>
      <c r="F11" s="208"/>
      <c r="G11" s="208"/>
      <c r="H11" s="153" t="s">
        <v>8</v>
      </c>
      <c r="I11" s="151">
        <f>I10*12</f>
        <v>1440</v>
      </c>
      <c r="J11" s="177">
        <f>F9*I11</f>
        <v>0</v>
      </c>
      <c r="K11" s="178">
        <f>G9*I11</f>
        <v>0</v>
      </c>
      <c r="L11" s="153" t="s">
        <v>8</v>
      </c>
      <c r="M11" s="179">
        <f>I11*M9</f>
        <v>2880</v>
      </c>
      <c r="N11" s="179"/>
      <c r="O11" s="180">
        <f>K11*M9</f>
        <v>0</v>
      </c>
      <c r="P11" s="118"/>
      <c r="Q11" s="7" t="s">
        <v>137</v>
      </c>
    </row>
    <row r="12" spans="2:19" ht="20.25" customHeight="1" x14ac:dyDescent="0.2">
      <c r="B12" s="194" t="s">
        <v>87</v>
      </c>
      <c r="C12" s="197" t="s">
        <v>332</v>
      </c>
      <c r="D12" s="200" t="s">
        <v>86</v>
      </c>
      <c r="E12" s="203" t="s">
        <v>64</v>
      </c>
      <c r="F12" s="206"/>
      <c r="G12" s="206">
        <f t="shared" ref="G12" si="1">F12*$S$4</f>
        <v>0</v>
      </c>
      <c r="H12" s="181"/>
      <c r="I12" s="182"/>
      <c r="J12" s="169"/>
      <c r="K12" s="170"/>
      <c r="L12" s="147" t="s">
        <v>5</v>
      </c>
      <c r="M12" s="183">
        <v>2</v>
      </c>
      <c r="N12" s="183"/>
      <c r="O12" s="149" t="s">
        <v>9</v>
      </c>
      <c r="P12" s="161"/>
    </row>
    <row r="13" spans="2:19" ht="20.25" customHeight="1" x14ac:dyDescent="0.2">
      <c r="B13" s="195"/>
      <c r="C13" s="198"/>
      <c r="D13" s="201"/>
      <c r="E13" s="204"/>
      <c r="F13" s="207"/>
      <c r="G13" s="207"/>
      <c r="H13" s="158" t="s">
        <v>7</v>
      </c>
      <c r="I13" s="126">
        <v>240</v>
      </c>
      <c r="J13" s="173">
        <f>F12*I13</f>
        <v>0</v>
      </c>
      <c r="K13" s="174">
        <f>I13*G12</f>
        <v>0</v>
      </c>
      <c r="L13" s="158" t="s">
        <v>7</v>
      </c>
      <c r="M13" s="175">
        <f>I13*M12</f>
        <v>480</v>
      </c>
      <c r="N13" s="175"/>
      <c r="O13" s="176">
        <f>K13*M12</f>
        <v>0</v>
      </c>
      <c r="P13" s="118"/>
    </row>
    <row r="14" spans="2:19" ht="20.25" customHeight="1" thickBot="1" x14ac:dyDescent="0.25">
      <c r="B14" s="196"/>
      <c r="C14" s="199"/>
      <c r="D14" s="202"/>
      <c r="E14" s="205"/>
      <c r="F14" s="208"/>
      <c r="G14" s="208"/>
      <c r="H14" s="153" t="s">
        <v>8</v>
      </c>
      <c r="I14" s="151">
        <f>I13*12</f>
        <v>2880</v>
      </c>
      <c r="J14" s="177">
        <f>F12*I14</f>
        <v>0</v>
      </c>
      <c r="K14" s="178">
        <f>G12*I14</f>
        <v>0</v>
      </c>
      <c r="L14" s="153" t="s">
        <v>8</v>
      </c>
      <c r="M14" s="179">
        <f>I14*M12</f>
        <v>5760</v>
      </c>
      <c r="N14" s="179"/>
      <c r="O14" s="180">
        <f>K14*M12</f>
        <v>0</v>
      </c>
      <c r="P14" s="118"/>
      <c r="Q14" s="7" t="s">
        <v>137</v>
      </c>
    </row>
    <row r="15" spans="2:19" ht="20.25" customHeight="1" x14ac:dyDescent="0.2">
      <c r="B15" s="194" t="s">
        <v>299</v>
      </c>
      <c r="C15" s="197" t="s">
        <v>445</v>
      </c>
      <c r="D15" s="200">
        <v>101373</v>
      </c>
      <c r="E15" s="203" t="s">
        <v>64</v>
      </c>
      <c r="F15" s="209"/>
      <c r="G15" s="206">
        <f t="shared" ref="G15" si="2">F15*$S$4</f>
        <v>0</v>
      </c>
      <c r="H15" s="181"/>
      <c r="I15" s="182"/>
      <c r="J15" s="169"/>
      <c r="K15" s="170"/>
      <c r="L15" s="147" t="s">
        <v>5</v>
      </c>
      <c r="M15" s="183">
        <v>2</v>
      </c>
      <c r="N15" s="183"/>
      <c r="O15" s="149" t="s">
        <v>6</v>
      </c>
      <c r="P15" s="161"/>
    </row>
    <row r="16" spans="2:19" ht="20.25" customHeight="1" x14ac:dyDescent="0.2">
      <c r="B16" s="195"/>
      <c r="C16" s="198"/>
      <c r="D16" s="201"/>
      <c r="E16" s="204"/>
      <c r="F16" s="210"/>
      <c r="G16" s="207"/>
      <c r="H16" s="158" t="s">
        <v>7</v>
      </c>
      <c r="I16" s="126">
        <v>120</v>
      </c>
      <c r="J16" s="173">
        <f>F15*I16</f>
        <v>0</v>
      </c>
      <c r="K16" s="174">
        <f>I16*G15</f>
        <v>0</v>
      </c>
      <c r="L16" s="158" t="s">
        <v>7</v>
      </c>
      <c r="M16" s="175">
        <f>I16*M15</f>
        <v>240</v>
      </c>
      <c r="N16" s="175"/>
      <c r="O16" s="176">
        <f>K16*M15</f>
        <v>0</v>
      </c>
      <c r="P16" s="118"/>
    </row>
    <row r="17" spans="2:17" ht="20.25" customHeight="1" thickBot="1" x14ac:dyDescent="0.25">
      <c r="B17" s="196"/>
      <c r="C17" s="199"/>
      <c r="D17" s="202"/>
      <c r="E17" s="205"/>
      <c r="F17" s="211"/>
      <c r="G17" s="208"/>
      <c r="H17" s="153" t="s">
        <v>8</v>
      </c>
      <c r="I17" s="151">
        <f>I16*12</f>
        <v>1440</v>
      </c>
      <c r="J17" s="177">
        <f>F15*I17</f>
        <v>0</v>
      </c>
      <c r="K17" s="178">
        <f>G15*I17</f>
        <v>0</v>
      </c>
      <c r="L17" s="153" t="s">
        <v>8</v>
      </c>
      <c r="M17" s="179">
        <f>I17*M15</f>
        <v>2880</v>
      </c>
      <c r="N17" s="179"/>
      <c r="O17" s="180">
        <f>K17*M15</f>
        <v>0</v>
      </c>
      <c r="P17" s="118"/>
      <c r="Q17" s="7" t="s">
        <v>137</v>
      </c>
    </row>
    <row r="18" spans="2:17" ht="20.25" customHeight="1" x14ac:dyDescent="0.2">
      <c r="B18" s="194" t="s">
        <v>300</v>
      </c>
      <c r="C18" s="197" t="s">
        <v>445</v>
      </c>
      <c r="D18" s="200">
        <v>100306</v>
      </c>
      <c r="E18" s="203" t="s">
        <v>64</v>
      </c>
      <c r="F18" s="209"/>
      <c r="G18" s="206">
        <f t="shared" ref="G18" si="3">F18*$S$4</f>
        <v>0</v>
      </c>
      <c r="H18" s="181"/>
      <c r="I18" s="182"/>
      <c r="J18" s="169"/>
      <c r="K18" s="170"/>
      <c r="L18" s="147" t="s">
        <v>5</v>
      </c>
      <c r="M18" s="183">
        <v>2</v>
      </c>
      <c r="N18" s="183"/>
      <c r="O18" s="149" t="s">
        <v>9</v>
      </c>
      <c r="P18" s="161"/>
    </row>
    <row r="19" spans="2:17" ht="20.25" customHeight="1" x14ac:dyDescent="0.2">
      <c r="B19" s="195"/>
      <c r="C19" s="198"/>
      <c r="D19" s="201"/>
      <c r="E19" s="204"/>
      <c r="F19" s="210"/>
      <c r="G19" s="207"/>
      <c r="H19" s="158" t="s">
        <v>7</v>
      </c>
      <c r="I19" s="126">
        <v>240</v>
      </c>
      <c r="J19" s="173">
        <f>F18*I19</f>
        <v>0</v>
      </c>
      <c r="K19" s="174">
        <f>I19*G18</f>
        <v>0</v>
      </c>
      <c r="L19" s="158" t="s">
        <v>7</v>
      </c>
      <c r="M19" s="175">
        <f>I19*M18</f>
        <v>480</v>
      </c>
      <c r="N19" s="175"/>
      <c r="O19" s="176">
        <f>K19*M18</f>
        <v>0</v>
      </c>
      <c r="P19" s="118"/>
    </row>
    <row r="20" spans="2:17" ht="20.25" customHeight="1" thickBot="1" x14ac:dyDescent="0.25">
      <c r="B20" s="196"/>
      <c r="C20" s="199"/>
      <c r="D20" s="202"/>
      <c r="E20" s="205"/>
      <c r="F20" s="211"/>
      <c r="G20" s="208"/>
      <c r="H20" s="153" t="s">
        <v>8</v>
      </c>
      <c r="I20" s="151">
        <f>I19*12</f>
        <v>2880</v>
      </c>
      <c r="J20" s="177">
        <f>F18*I20</f>
        <v>0</v>
      </c>
      <c r="K20" s="178">
        <f>G18*I20</f>
        <v>0</v>
      </c>
      <c r="L20" s="153" t="s">
        <v>8</v>
      </c>
      <c r="M20" s="179">
        <f>I20*M18</f>
        <v>5760</v>
      </c>
      <c r="N20" s="179"/>
      <c r="O20" s="180">
        <f>K20*M18</f>
        <v>0</v>
      </c>
      <c r="P20" s="118"/>
      <c r="Q20" s="7" t="s">
        <v>137</v>
      </c>
    </row>
    <row r="21" spans="2:17" ht="20.25" customHeight="1" x14ac:dyDescent="0.2">
      <c r="B21" s="194" t="s">
        <v>301</v>
      </c>
      <c r="C21" s="197" t="s">
        <v>445</v>
      </c>
      <c r="D21" s="200">
        <v>100305</v>
      </c>
      <c r="E21" s="203" t="s">
        <v>64</v>
      </c>
      <c r="F21" s="209"/>
      <c r="G21" s="206">
        <f t="shared" ref="G21" si="4">F21*$S$4</f>
        <v>0</v>
      </c>
      <c r="H21" s="181"/>
      <c r="I21" s="182"/>
      <c r="J21" s="169"/>
      <c r="K21" s="170"/>
      <c r="L21" s="147" t="s">
        <v>5</v>
      </c>
      <c r="M21" s="183">
        <v>3</v>
      </c>
      <c r="N21" s="183"/>
      <c r="O21" s="149" t="s">
        <v>6</v>
      </c>
      <c r="P21" s="161"/>
    </row>
    <row r="22" spans="2:17" ht="20.25" customHeight="1" x14ac:dyDescent="0.2">
      <c r="B22" s="195"/>
      <c r="C22" s="198"/>
      <c r="D22" s="201"/>
      <c r="E22" s="204"/>
      <c r="F22" s="210"/>
      <c r="G22" s="207"/>
      <c r="H22" s="158" t="s">
        <v>7</v>
      </c>
      <c r="I22" s="126">
        <v>480</v>
      </c>
      <c r="J22" s="173">
        <f>F21*I22</f>
        <v>0</v>
      </c>
      <c r="K22" s="174">
        <f>I22*G21</f>
        <v>0</v>
      </c>
      <c r="L22" s="158" t="s">
        <v>7</v>
      </c>
      <c r="M22" s="175">
        <f>I22*M21</f>
        <v>1440</v>
      </c>
      <c r="N22" s="175"/>
      <c r="O22" s="176">
        <f>K22*M21</f>
        <v>0</v>
      </c>
      <c r="P22" s="118"/>
    </row>
    <row r="23" spans="2:17" ht="20.25" customHeight="1" thickBot="1" x14ac:dyDescent="0.25">
      <c r="B23" s="196"/>
      <c r="C23" s="199"/>
      <c r="D23" s="202"/>
      <c r="E23" s="205"/>
      <c r="F23" s="211"/>
      <c r="G23" s="208"/>
      <c r="H23" s="153" t="s">
        <v>8</v>
      </c>
      <c r="I23" s="151">
        <f>I22*12</f>
        <v>5760</v>
      </c>
      <c r="J23" s="177">
        <f>F21*I23</f>
        <v>0</v>
      </c>
      <c r="K23" s="178">
        <f>G21*I23</f>
        <v>0</v>
      </c>
      <c r="L23" s="153" t="s">
        <v>8</v>
      </c>
      <c r="M23" s="179">
        <f>I23*M21</f>
        <v>17280</v>
      </c>
      <c r="N23" s="179"/>
      <c r="O23" s="180">
        <f>K23*M21</f>
        <v>0</v>
      </c>
      <c r="P23" s="118"/>
      <c r="Q23" s="7" t="s">
        <v>137</v>
      </c>
    </row>
    <row r="24" spans="2:17" ht="20.25" customHeight="1" x14ac:dyDescent="0.2">
      <c r="B24" s="194" t="s">
        <v>77</v>
      </c>
      <c r="C24" s="197" t="s">
        <v>332</v>
      </c>
      <c r="D24" s="200" t="s">
        <v>76</v>
      </c>
      <c r="E24" s="203" t="s">
        <v>64</v>
      </c>
      <c r="F24" s="206"/>
      <c r="G24" s="206">
        <f t="shared" ref="G24" si="5">F24*$S$4</f>
        <v>0</v>
      </c>
      <c r="H24" s="184"/>
      <c r="I24" s="182"/>
      <c r="J24" s="169"/>
      <c r="K24" s="170"/>
      <c r="L24" s="185" t="s">
        <v>5</v>
      </c>
      <c r="M24" s="183">
        <v>2</v>
      </c>
      <c r="N24" s="183"/>
      <c r="O24" s="186" t="s">
        <v>9</v>
      </c>
      <c r="P24" s="187"/>
    </row>
    <row r="25" spans="2:17" ht="20.25" customHeight="1" x14ac:dyDescent="0.2">
      <c r="B25" s="195"/>
      <c r="C25" s="198"/>
      <c r="D25" s="201"/>
      <c r="E25" s="204"/>
      <c r="F25" s="207"/>
      <c r="G25" s="207"/>
      <c r="H25" s="188" t="s">
        <v>7</v>
      </c>
      <c r="I25" s="126">
        <v>120</v>
      </c>
      <c r="J25" s="173">
        <f>F24*I25</f>
        <v>0</v>
      </c>
      <c r="K25" s="174">
        <f>I25*G24</f>
        <v>0</v>
      </c>
      <c r="L25" s="188" t="s">
        <v>7</v>
      </c>
      <c r="M25" s="175">
        <f>I25*M24</f>
        <v>240</v>
      </c>
      <c r="N25" s="175"/>
      <c r="O25" s="176">
        <f>K25*M24</f>
        <v>0</v>
      </c>
      <c r="P25" s="118"/>
    </row>
    <row r="26" spans="2:17" ht="20.25" customHeight="1" thickBot="1" x14ac:dyDescent="0.25">
      <c r="B26" s="196"/>
      <c r="C26" s="199"/>
      <c r="D26" s="202"/>
      <c r="E26" s="205"/>
      <c r="F26" s="208"/>
      <c r="G26" s="208"/>
      <c r="H26" s="189" t="s">
        <v>8</v>
      </c>
      <c r="I26" s="151">
        <f>I25*12</f>
        <v>1440</v>
      </c>
      <c r="J26" s="177">
        <f>F24*I26</f>
        <v>0</v>
      </c>
      <c r="K26" s="178">
        <f>G24*I26</f>
        <v>0</v>
      </c>
      <c r="L26" s="189" t="s">
        <v>8</v>
      </c>
      <c r="M26" s="179">
        <f>I26*M24</f>
        <v>2880</v>
      </c>
      <c r="N26" s="179"/>
      <c r="O26" s="180">
        <f>K26*M24</f>
        <v>0</v>
      </c>
      <c r="P26" s="118"/>
      <c r="Q26" s="7" t="s">
        <v>137</v>
      </c>
    </row>
    <row r="27" spans="2:17" ht="20.25" customHeight="1" x14ac:dyDescent="0.2">
      <c r="B27" s="194" t="s">
        <v>79</v>
      </c>
      <c r="C27" s="197" t="s">
        <v>332</v>
      </c>
      <c r="D27" s="200" t="s">
        <v>78</v>
      </c>
      <c r="E27" s="203" t="s">
        <v>64</v>
      </c>
      <c r="F27" s="206"/>
      <c r="G27" s="206">
        <f t="shared" ref="G27" si="6">F27*$S$4</f>
        <v>0</v>
      </c>
      <c r="H27" s="184"/>
      <c r="I27" s="182"/>
      <c r="J27" s="169"/>
      <c r="K27" s="170"/>
      <c r="L27" s="185" t="s">
        <v>5</v>
      </c>
      <c r="M27" s="183">
        <v>4</v>
      </c>
      <c r="N27" s="183"/>
      <c r="O27" s="186" t="s">
        <v>9</v>
      </c>
      <c r="P27" s="187"/>
    </row>
    <row r="28" spans="2:17" ht="20.25" customHeight="1" x14ac:dyDescent="0.2">
      <c r="B28" s="195"/>
      <c r="C28" s="198"/>
      <c r="D28" s="201"/>
      <c r="E28" s="204"/>
      <c r="F28" s="207"/>
      <c r="G28" s="207"/>
      <c r="H28" s="188" t="s">
        <v>7</v>
      </c>
      <c r="I28" s="126">
        <v>240</v>
      </c>
      <c r="J28" s="173">
        <f>F27*I28</f>
        <v>0</v>
      </c>
      <c r="K28" s="174">
        <f>I28*G27</f>
        <v>0</v>
      </c>
      <c r="L28" s="188" t="s">
        <v>7</v>
      </c>
      <c r="M28" s="175">
        <f>I28*M27</f>
        <v>960</v>
      </c>
      <c r="N28" s="175"/>
      <c r="O28" s="176">
        <f>K28*M27</f>
        <v>0</v>
      </c>
      <c r="P28" s="118"/>
    </row>
    <row r="29" spans="2:17" ht="20.25" customHeight="1" thickBot="1" x14ac:dyDescent="0.25">
      <c r="B29" s="196"/>
      <c r="C29" s="199"/>
      <c r="D29" s="202"/>
      <c r="E29" s="205"/>
      <c r="F29" s="208"/>
      <c r="G29" s="208"/>
      <c r="H29" s="189" t="s">
        <v>8</v>
      </c>
      <c r="I29" s="151">
        <f>I28*12</f>
        <v>2880</v>
      </c>
      <c r="J29" s="177">
        <f>F27*I29</f>
        <v>0</v>
      </c>
      <c r="K29" s="178">
        <f>G27*I29</f>
        <v>0</v>
      </c>
      <c r="L29" s="189" t="s">
        <v>8</v>
      </c>
      <c r="M29" s="179">
        <f>I29*M27</f>
        <v>11520</v>
      </c>
      <c r="N29" s="179"/>
      <c r="O29" s="180">
        <f>K29*M27</f>
        <v>0</v>
      </c>
      <c r="P29" s="118"/>
      <c r="Q29" s="7" t="s">
        <v>137</v>
      </c>
    </row>
    <row r="30" spans="2:17" ht="20.25" customHeight="1" x14ac:dyDescent="0.2">
      <c r="B30" s="194" t="s">
        <v>81</v>
      </c>
      <c r="C30" s="197" t="s">
        <v>332</v>
      </c>
      <c r="D30" s="200" t="s">
        <v>80</v>
      </c>
      <c r="E30" s="203" t="s">
        <v>64</v>
      </c>
      <c r="F30" s="206"/>
      <c r="G30" s="206">
        <f t="shared" ref="G30" si="7">F30*$S$4</f>
        <v>0</v>
      </c>
      <c r="H30" s="184"/>
      <c r="I30" s="182"/>
      <c r="J30" s="169"/>
      <c r="K30" s="170"/>
      <c r="L30" s="185" t="s">
        <v>5</v>
      </c>
      <c r="M30" s="183">
        <v>4</v>
      </c>
      <c r="N30" s="183"/>
      <c r="O30" s="186" t="s">
        <v>9</v>
      </c>
      <c r="P30" s="187"/>
    </row>
    <row r="31" spans="2:17" ht="20.25" customHeight="1" x14ac:dyDescent="0.2">
      <c r="B31" s="195"/>
      <c r="C31" s="198"/>
      <c r="D31" s="201"/>
      <c r="E31" s="204"/>
      <c r="F31" s="207"/>
      <c r="G31" s="207"/>
      <c r="H31" s="188" t="s">
        <v>7</v>
      </c>
      <c r="I31" s="126">
        <v>240</v>
      </c>
      <c r="J31" s="173">
        <f>F30*I31</f>
        <v>0</v>
      </c>
      <c r="K31" s="174">
        <f>I31*G30</f>
        <v>0</v>
      </c>
      <c r="L31" s="188" t="s">
        <v>7</v>
      </c>
      <c r="M31" s="175">
        <f>I31*M30</f>
        <v>960</v>
      </c>
      <c r="N31" s="175"/>
      <c r="O31" s="176">
        <f>K31*M30</f>
        <v>0</v>
      </c>
      <c r="P31" s="118"/>
    </row>
    <row r="32" spans="2:17" ht="20.25" customHeight="1" thickBot="1" x14ac:dyDescent="0.25">
      <c r="B32" s="196"/>
      <c r="C32" s="199"/>
      <c r="D32" s="202"/>
      <c r="E32" s="205"/>
      <c r="F32" s="208"/>
      <c r="G32" s="208"/>
      <c r="H32" s="189" t="s">
        <v>8</v>
      </c>
      <c r="I32" s="151">
        <f>I31*12</f>
        <v>2880</v>
      </c>
      <c r="J32" s="177">
        <f>F30*I32</f>
        <v>0</v>
      </c>
      <c r="K32" s="178">
        <f>G30*I32</f>
        <v>0</v>
      </c>
      <c r="L32" s="189" t="s">
        <v>8</v>
      </c>
      <c r="M32" s="179">
        <f>I32*M30</f>
        <v>11520</v>
      </c>
      <c r="N32" s="179"/>
      <c r="O32" s="180">
        <f>K32*M30</f>
        <v>0</v>
      </c>
      <c r="P32" s="118"/>
      <c r="Q32" s="7" t="s">
        <v>137</v>
      </c>
    </row>
    <row r="33" spans="2:18" ht="20.25" customHeight="1" x14ac:dyDescent="0.2">
      <c r="B33" s="194" t="s">
        <v>73</v>
      </c>
      <c r="C33" s="197" t="s">
        <v>332</v>
      </c>
      <c r="D33" s="200" t="s">
        <v>72</v>
      </c>
      <c r="E33" s="203" t="s">
        <v>64</v>
      </c>
      <c r="F33" s="206"/>
      <c r="G33" s="206">
        <f t="shared" ref="G33" si="8">F33*$S$4</f>
        <v>0</v>
      </c>
      <c r="H33" s="181"/>
      <c r="I33" s="182"/>
      <c r="J33" s="169"/>
      <c r="K33" s="170"/>
      <c r="L33" s="147" t="s">
        <v>5</v>
      </c>
      <c r="M33" s="183">
        <v>1</v>
      </c>
      <c r="N33" s="183"/>
      <c r="O33" s="149" t="s">
        <v>6</v>
      </c>
      <c r="P33" s="161"/>
    </row>
    <row r="34" spans="2:18" ht="20.25" customHeight="1" x14ac:dyDescent="0.2">
      <c r="B34" s="195"/>
      <c r="C34" s="198"/>
      <c r="D34" s="201"/>
      <c r="E34" s="204"/>
      <c r="F34" s="207"/>
      <c r="G34" s="207"/>
      <c r="H34" s="158" t="s">
        <v>7</v>
      </c>
      <c r="I34" s="126">
        <v>240</v>
      </c>
      <c r="J34" s="173">
        <f>F33*I34</f>
        <v>0</v>
      </c>
      <c r="K34" s="174">
        <f>I34*G33</f>
        <v>0</v>
      </c>
      <c r="L34" s="158" t="s">
        <v>7</v>
      </c>
      <c r="M34" s="175">
        <f>I34*M33</f>
        <v>240</v>
      </c>
      <c r="N34" s="175"/>
      <c r="O34" s="176">
        <f>K34*M33</f>
        <v>0</v>
      </c>
      <c r="P34" s="118"/>
    </row>
    <row r="35" spans="2:18" ht="20.25" customHeight="1" thickBot="1" x14ac:dyDescent="0.25">
      <c r="B35" s="196"/>
      <c r="C35" s="199"/>
      <c r="D35" s="202"/>
      <c r="E35" s="205"/>
      <c r="F35" s="208"/>
      <c r="G35" s="208"/>
      <c r="H35" s="153" t="s">
        <v>8</v>
      </c>
      <c r="I35" s="151">
        <f>I34*12</f>
        <v>2880</v>
      </c>
      <c r="J35" s="177">
        <f>F33*I35</f>
        <v>0</v>
      </c>
      <c r="K35" s="178">
        <f>G33*I35</f>
        <v>0</v>
      </c>
      <c r="L35" s="153" t="s">
        <v>8</v>
      </c>
      <c r="M35" s="179">
        <f>I35*M33</f>
        <v>2880</v>
      </c>
      <c r="N35" s="179"/>
      <c r="O35" s="180">
        <f>K35*M33</f>
        <v>0</v>
      </c>
      <c r="P35" s="118"/>
      <c r="Q35" s="7" t="s">
        <v>137</v>
      </c>
    </row>
    <row r="36" spans="2:18" ht="20.25" customHeight="1" x14ac:dyDescent="0.2">
      <c r="B36" s="194" t="s">
        <v>75</v>
      </c>
      <c r="C36" s="197" t="s">
        <v>332</v>
      </c>
      <c r="D36" s="200" t="s">
        <v>74</v>
      </c>
      <c r="E36" s="203" t="s">
        <v>64</v>
      </c>
      <c r="F36" s="206"/>
      <c r="G36" s="206">
        <f t="shared" ref="G36" si="9">F36*$S$4</f>
        <v>0</v>
      </c>
      <c r="H36" s="181"/>
      <c r="I36" s="182"/>
      <c r="J36" s="169"/>
      <c r="K36" s="170"/>
      <c r="L36" s="147" t="s">
        <v>5</v>
      </c>
      <c r="M36" s="183">
        <v>1</v>
      </c>
      <c r="N36" s="183"/>
      <c r="O36" s="149" t="s">
        <v>10</v>
      </c>
      <c r="P36" s="161"/>
      <c r="R36" s="190"/>
    </row>
    <row r="37" spans="2:18" ht="20.25" customHeight="1" x14ac:dyDescent="0.2">
      <c r="B37" s="195"/>
      <c r="C37" s="198"/>
      <c r="D37" s="201"/>
      <c r="E37" s="204"/>
      <c r="F37" s="207"/>
      <c r="G37" s="207"/>
      <c r="H37" s="158" t="s">
        <v>7</v>
      </c>
      <c r="I37" s="126">
        <v>240</v>
      </c>
      <c r="J37" s="173">
        <f>F36*I37</f>
        <v>0</v>
      </c>
      <c r="K37" s="174">
        <f>I37*G36</f>
        <v>0</v>
      </c>
      <c r="L37" s="158" t="s">
        <v>7</v>
      </c>
      <c r="M37" s="175">
        <f>I37*M36</f>
        <v>240</v>
      </c>
      <c r="N37" s="175"/>
      <c r="O37" s="176">
        <f>K37*M36</f>
        <v>0</v>
      </c>
      <c r="P37" s="118"/>
    </row>
    <row r="38" spans="2:18" ht="20.25" customHeight="1" thickBot="1" x14ac:dyDescent="0.25">
      <c r="B38" s="196"/>
      <c r="C38" s="199"/>
      <c r="D38" s="202"/>
      <c r="E38" s="205"/>
      <c r="F38" s="208"/>
      <c r="G38" s="208"/>
      <c r="H38" s="153" t="s">
        <v>8</v>
      </c>
      <c r="I38" s="151">
        <f>I37*12</f>
        <v>2880</v>
      </c>
      <c r="J38" s="177">
        <f>F36*I38</f>
        <v>0</v>
      </c>
      <c r="K38" s="178">
        <f>G36*I38</f>
        <v>0</v>
      </c>
      <c r="L38" s="153" t="s">
        <v>8</v>
      </c>
      <c r="M38" s="179">
        <f>I38*M36</f>
        <v>2880</v>
      </c>
      <c r="N38" s="179"/>
      <c r="O38" s="180">
        <f>K38*M36</f>
        <v>0</v>
      </c>
      <c r="P38" s="118"/>
      <c r="Q38" s="7" t="s">
        <v>137</v>
      </c>
    </row>
    <row r="39" spans="2:18" ht="20.25" customHeight="1" x14ac:dyDescent="0.2">
      <c r="B39" s="194" t="s">
        <v>147</v>
      </c>
      <c r="C39" s="197" t="s">
        <v>367</v>
      </c>
      <c r="D39" s="200" t="s">
        <v>149</v>
      </c>
      <c r="E39" s="203" t="s">
        <v>64</v>
      </c>
      <c r="F39" s="206"/>
      <c r="G39" s="206">
        <f t="shared" ref="G39" si="10">F39*$S$4</f>
        <v>0</v>
      </c>
      <c r="H39" s="181"/>
      <c r="I39" s="182"/>
      <c r="J39" s="169"/>
      <c r="K39" s="170" t="s">
        <v>307</v>
      </c>
      <c r="L39" s="147" t="s">
        <v>5</v>
      </c>
      <c r="M39" s="183">
        <v>2</v>
      </c>
      <c r="N39" s="183"/>
      <c r="O39" s="149" t="s">
        <v>9</v>
      </c>
      <c r="P39" s="161"/>
    </row>
    <row r="40" spans="2:18" ht="20.25" customHeight="1" x14ac:dyDescent="0.2">
      <c r="B40" s="195"/>
      <c r="C40" s="198"/>
      <c r="D40" s="201"/>
      <c r="E40" s="204"/>
      <c r="F40" s="207"/>
      <c r="G40" s="207"/>
      <c r="H40" s="158" t="s">
        <v>7</v>
      </c>
      <c r="I40" s="126">
        <v>60</v>
      </c>
      <c r="J40" s="173">
        <f>F39*I40</f>
        <v>0</v>
      </c>
      <c r="K40" s="174">
        <f>I40*G39</f>
        <v>0</v>
      </c>
      <c r="L40" s="158" t="s">
        <v>7</v>
      </c>
      <c r="M40" s="175">
        <f>I40*M39</f>
        <v>120</v>
      </c>
      <c r="N40" s="175"/>
      <c r="O40" s="176">
        <f>K40*M39</f>
        <v>0</v>
      </c>
      <c r="P40" s="118"/>
    </row>
    <row r="41" spans="2:18" ht="20.25" customHeight="1" thickBot="1" x14ac:dyDescent="0.25">
      <c r="B41" s="196"/>
      <c r="C41" s="199"/>
      <c r="D41" s="202"/>
      <c r="E41" s="205"/>
      <c r="F41" s="208"/>
      <c r="G41" s="208"/>
      <c r="H41" s="153" t="s">
        <v>8</v>
      </c>
      <c r="I41" s="151">
        <f>I40*12</f>
        <v>720</v>
      </c>
      <c r="J41" s="177">
        <f>F39*I41</f>
        <v>0</v>
      </c>
      <c r="K41" s="178">
        <f>G39*I41</f>
        <v>0</v>
      </c>
      <c r="L41" s="153" t="s">
        <v>8</v>
      </c>
      <c r="M41" s="179">
        <f>I41*M39</f>
        <v>1440</v>
      </c>
      <c r="N41" s="179"/>
      <c r="O41" s="180">
        <f>K41*M39</f>
        <v>0</v>
      </c>
      <c r="P41" s="118"/>
      <c r="Q41" s="7" t="s">
        <v>137</v>
      </c>
    </row>
    <row r="42" spans="2:18" ht="20.25" customHeight="1" x14ac:dyDescent="0.2">
      <c r="B42" s="194" t="s">
        <v>150</v>
      </c>
      <c r="C42" s="197" t="s">
        <v>367</v>
      </c>
      <c r="D42" s="200" t="s">
        <v>148</v>
      </c>
      <c r="E42" s="203" t="s">
        <v>64</v>
      </c>
      <c r="F42" s="206"/>
      <c r="G42" s="206">
        <f t="shared" ref="G42" si="11">F42*$S$4</f>
        <v>0</v>
      </c>
      <c r="H42" s="181"/>
      <c r="I42" s="182"/>
      <c r="J42" s="169"/>
      <c r="K42" s="170"/>
      <c r="L42" s="147" t="s">
        <v>5</v>
      </c>
      <c r="M42" s="183">
        <v>2</v>
      </c>
      <c r="N42" s="183"/>
      <c r="O42" s="149" t="s">
        <v>9</v>
      </c>
      <c r="P42" s="161"/>
    </row>
    <row r="43" spans="2:18" ht="20.25" customHeight="1" x14ac:dyDescent="0.2">
      <c r="B43" s="195"/>
      <c r="C43" s="198"/>
      <c r="D43" s="201"/>
      <c r="E43" s="204"/>
      <c r="F43" s="207"/>
      <c r="G43" s="207"/>
      <c r="H43" s="158" t="s">
        <v>7</v>
      </c>
      <c r="I43" s="126">
        <v>120</v>
      </c>
      <c r="J43" s="173">
        <f>F42*I43</f>
        <v>0</v>
      </c>
      <c r="K43" s="174">
        <f>I43*G42</f>
        <v>0</v>
      </c>
      <c r="L43" s="158" t="s">
        <v>7</v>
      </c>
      <c r="M43" s="175">
        <f>I43*M42</f>
        <v>240</v>
      </c>
      <c r="N43" s="175"/>
      <c r="O43" s="176">
        <f>K43*M42</f>
        <v>0</v>
      </c>
      <c r="P43" s="118"/>
    </row>
    <row r="44" spans="2:18" ht="20.25" customHeight="1" thickBot="1" x14ac:dyDescent="0.25">
      <c r="B44" s="196"/>
      <c r="C44" s="199"/>
      <c r="D44" s="202"/>
      <c r="E44" s="205"/>
      <c r="F44" s="208"/>
      <c r="G44" s="208"/>
      <c r="H44" s="153" t="s">
        <v>8</v>
      </c>
      <c r="I44" s="151">
        <f>I43*12</f>
        <v>1440</v>
      </c>
      <c r="J44" s="177">
        <f>F42*I44</f>
        <v>0</v>
      </c>
      <c r="K44" s="178">
        <f>G42*I44</f>
        <v>0</v>
      </c>
      <c r="L44" s="153" t="s">
        <v>8</v>
      </c>
      <c r="M44" s="179">
        <f>I44*M42</f>
        <v>2880</v>
      </c>
      <c r="N44" s="179"/>
      <c r="O44" s="180">
        <f>K44*M42</f>
        <v>0</v>
      </c>
      <c r="P44" s="118"/>
      <c r="Q44" s="7" t="s">
        <v>137</v>
      </c>
    </row>
    <row r="45" spans="2:18" ht="20.25" customHeight="1" x14ac:dyDescent="0.2">
      <c r="B45" s="194" t="s">
        <v>302</v>
      </c>
      <c r="C45" s="197" t="s">
        <v>367</v>
      </c>
      <c r="D45" s="200" t="s">
        <v>373</v>
      </c>
      <c r="E45" s="203" t="s">
        <v>64</v>
      </c>
      <c r="F45" s="206"/>
      <c r="G45" s="206">
        <f t="shared" ref="G45" si="12">F45*$S$4</f>
        <v>0</v>
      </c>
      <c r="H45" s="181"/>
      <c r="I45" s="182"/>
      <c r="J45" s="169"/>
      <c r="K45" s="170"/>
      <c r="L45" s="147" t="s">
        <v>5</v>
      </c>
      <c r="M45" s="183">
        <v>2</v>
      </c>
      <c r="N45" s="183"/>
      <c r="O45" s="149" t="s">
        <v>9</v>
      </c>
      <c r="P45" s="161"/>
    </row>
    <row r="46" spans="2:18" ht="20.25" customHeight="1" x14ac:dyDescent="0.2">
      <c r="B46" s="195"/>
      <c r="C46" s="198"/>
      <c r="D46" s="201"/>
      <c r="E46" s="204"/>
      <c r="F46" s="207"/>
      <c r="G46" s="207"/>
      <c r="H46" s="158" t="s">
        <v>7</v>
      </c>
      <c r="I46" s="126">
        <v>60</v>
      </c>
      <c r="J46" s="173">
        <f>F45*I46</f>
        <v>0</v>
      </c>
      <c r="K46" s="174">
        <f>I46*G45</f>
        <v>0</v>
      </c>
      <c r="L46" s="158" t="s">
        <v>7</v>
      </c>
      <c r="M46" s="175">
        <f>I46*M45</f>
        <v>120</v>
      </c>
      <c r="N46" s="175"/>
      <c r="O46" s="176">
        <f>K46*M45</f>
        <v>0</v>
      </c>
      <c r="P46" s="118"/>
    </row>
    <row r="47" spans="2:18" ht="20.25" customHeight="1" thickBot="1" x14ac:dyDescent="0.25">
      <c r="B47" s="196"/>
      <c r="C47" s="199"/>
      <c r="D47" s="202"/>
      <c r="E47" s="205"/>
      <c r="F47" s="208"/>
      <c r="G47" s="208"/>
      <c r="H47" s="153" t="s">
        <v>8</v>
      </c>
      <c r="I47" s="151">
        <f>I46*12</f>
        <v>720</v>
      </c>
      <c r="J47" s="177">
        <f>F45*I47</f>
        <v>0</v>
      </c>
      <c r="K47" s="178">
        <f>G45*I47</f>
        <v>0</v>
      </c>
      <c r="L47" s="153" t="s">
        <v>8</v>
      </c>
      <c r="M47" s="179">
        <f>I47*M45</f>
        <v>1440</v>
      </c>
      <c r="N47" s="179"/>
      <c r="O47" s="180">
        <f>K47*M45</f>
        <v>0</v>
      </c>
      <c r="P47" s="118"/>
      <c r="Q47" s="7" t="s">
        <v>137</v>
      </c>
    </row>
    <row r="48" spans="2:18" ht="20.25" customHeight="1" x14ac:dyDescent="0.2">
      <c r="B48" s="194" t="s">
        <v>303</v>
      </c>
      <c r="C48" s="197" t="s">
        <v>367</v>
      </c>
      <c r="D48" s="200" t="s">
        <v>304</v>
      </c>
      <c r="E48" s="203" t="s">
        <v>64</v>
      </c>
      <c r="F48" s="206"/>
      <c r="G48" s="206">
        <f t="shared" ref="G48" si="13">F48*$S$4</f>
        <v>0</v>
      </c>
      <c r="H48" s="181"/>
      <c r="I48" s="182"/>
      <c r="J48" s="169"/>
      <c r="K48" s="170"/>
      <c r="L48" s="147" t="s">
        <v>5</v>
      </c>
      <c r="M48" s="183">
        <v>2</v>
      </c>
      <c r="N48" s="183"/>
      <c r="O48" s="149" t="s">
        <v>9</v>
      </c>
      <c r="P48" s="161"/>
    </row>
    <row r="49" spans="2:17" ht="20.25" customHeight="1" x14ac:dyDescent="0.2">
      <c r="B49" s="195"/>
      <c r="C49" s="198"/>
      <c r="D49" s="201"/>
      <c r="E49" s="204"/>
      <c r="F49" s="207"/>
      <c r="G49" s="207"/>
      <c r="H49" s="158" t="s">
        <v>7</v>
      </c>
      <c r="I49" s="126">
        <v>120</v>
      </c>
      <c r="J49" s="173">
        <f>F48*I49</f>
        <v>0</v>
      </c>
      <c r="K49" s="174">
        <f>I49*G48</f>
        <v>0</v>
      </c>
      <c r="L49" s="158" t="s">
        <v>7</v>
      </c>
      <c r="M49" s="175">
        <f>I49*M48</f>
        <v>240</v>
      </c>
      <c r="N49" s="175"/>
      <c r="O49" s="176">
        <f>K49*M48</f>
        <v>0</v>
      </c>
      <c r="P49" s="118"/>
    </row>
    <row r="50" spans="2:17" ht="20.25" customHeight="1" thickBot="1" x14ac:dyDescent="0.25">
      <c r="B50" s="196"/>
      <c r="C50" s="199"/>
      <c r="D50" s="202"/>
      <c r="E50" s="205"/>
      <c r="F50" s="208"/>
      <c r="G50" s="208"/>
      <c r="H50" s="153" t="s">
        <v>8</v>
      </c>
      <c r="I50" s="151">
        <f>I49*12</f>
        <v>1440</v>
      </c>
      <c r="J50" s="177">
        <f>F48*I50</f>
        <v>0</v>
      </c>
      <c r="K50" s="178">
        <f>G48*I50</f>
        <v>0</v>
      </c>
      <c r="L50" s="153" t="s">
        <v>8</v>
      </c>
      <c r="M50" s="179">
        <f>I50*M48</f>
        <v>2880</v>
      </c>
      <c r="N50" s="179"/>
      <c r="O50" s="180">
        <f>K50*M48</f>
        <v>0</v>
      </c>
      <c r="P50" s="118"/>
      <c r="Q50" s="7" t="s">
        <v>137</v>
      </c>
    </row>
    <row r="51" spans="2:17" ht="20.25" customHeight="1" x14ac:dyDescent="0.2">
      <c r="B51" s="194" t="s">
        <v>91</v>
      </c>
      <c r="C51" s="197" t="s">
        <v>332</v>
      </c>
      <c r="D51" s="200" t="s">
        <v>90</v>
      </c>
      <c r="E51" s="203" t="s">
        <v>64</v>
      </c>
      <c r="F51" s="206"/>
      <c r="G51" s="206">
        <f t="shared" ref="G51" si="14">F51*$S$4</f>
        <v>0</v>
      </c>
      <c r="H51" s="181"/>
      <c r="I51" s="182"/>
      <c r="J51" s="169"/>
      <c r="K51" s="170"/>
      <c r="L51" s="147" t="s">
        <v>5</v>
      </c>
      <c r="M51" s="183">
        <v>2</v>
      </c>
      <c r="N51" s="183"/>
      <c r="O51" s="149" t="s">
        <v>9</v>
      </c>
      <c r="P51" s="161"/>
    </row>
    <row r="52" spans="2:17" ht="20.25" customHeight="1" x14ac:dyDescent="0.2">
      <c r="B52" s="195"/>
      <c r="C52" s="198"/>
      <c r="D52" s="201"/>
      <c r="E52" s="204"/>
      <c r="F52" s="207"/>
      <c r="G52" s="207"/>
      <c r="H52" s="158" t="s">
        <v>7</v>
      </c>
      <c r="I52" s="126">
        <v>240</v>
      </c>
      <c r="J52" s="173">
        <f>F51*I52</f>
        <v>0</v>
      </c>
      <c r="K52" s="174">
        <f>I52*G51</f>
        <v>0</v>
      </c>
      <c r="L52" s="158" t="s">
        <v>7</v>
      </c>
      <c r="M52" s="175">
        <f>I52*M51</f>
        <v>480</v>
      </c>
      <c r="N52" s="175"/>
      <c r="O52" s="176">
        <f>K52*M51</f>
        <v>0</v>
      </c>
      <c r="P52" s="118"/>
    </row>
    <row r="53" spans="2:17" ht="20.25" customHeight="1" thickBot="1" x14ac:dyDescent="0.25">
      <c r="B53" s="196"/>
      <c r="C53" s="199"/>
      <c r="D53" s="202"/>
      <c r="E53" s="205"/>
      <c r="F53" s="208"/>
      <c r="G53" s="208"/>
      <c r="H53" s="153" t="s">
        <v>8</v>
      </c>
      <c r="I53" s="151">
        <f>I52*12</f>
        <v>2880</v>
      </c>
      <c r="J53" s="177">
        <f>F51*I53</f>
        <v>0</v>
      </c>
      <c r="K53" s="178">
        <f>G51*I53</f>
        <v>0</v>
      </c>
      <c r="L53" s="153" t="s">
        <v>8</v>
      </c>
      <c r="M53" s="179">
        <f>I53*M51</f>
        <v>5760</v>
      </c>
      <c r="N53" s="179"/>
      <c r="O53" s="180">
        <f>K53*M51</f>
        <v>0</v>
      </c>
      <c r="P53" s="118"/>
      <c r="Q53" s="7" t="s">
        <v>137</v>
      </c>
    </row>
    <row r="54" spans="2:17" ht="20.25" customHeight="1" x14ac:dyDescent="0.2">
      <c r="B54" s="194" t="s">
        <v>93</v>
      </c>
      <c r="C54" s="197" t="s">
        <v>332</v>
      </c>
      <c r="D54" s="200" t="s">
        <v>92</v>
      </c>
      <c r="E54" s="203" t="s">
        <v>64</v>
      </c>
      <c r="F54" s="206"/>
      <c r="G54" s="206">
        <f t="shared" ref="G54" si="15">F54*$S$4</f>
        <v>0</v>
      </c>
      <c r="H54" s="181"/>
      <c r="I54" s="182"/>
      <c r="J54" s="169"/>
      <c r="K54" s="170"/>
      <c r="L54" s="147" t="s">
        <v>5</v>
      </c>
      <c r="M54" s="183">
        <v>4</v>
      </c>
      <c r="N54" s="183"/>
      <c r="O54" s="149" t="s">
        <v>6</v>
      </c>
      <c r="P54" s="161"/>
    </row>
    <row r="55" spans="2:17" ht="20.25" customHeight="1" x14ac:dyDescent="0.2">
      <c r="B55" s="195"/>
      <c r="C55" s="198"/>
      <c r="D55" s="201"/>
      <c r="E55" s="204"/>
      <c r="F55" s="207"/>
      <c r="G55" s="207"/>
      <c r="H55" s="158" t="s">
        <v>7</v>
      </c>
      <c r="I55" s="126">
        <v>240</v>
      </c>
      <c r="J55" s="173">
        <f>F54*I55</f>
        <v>0</v>
      </c>
      <c r="K55" s="174">
        <f>I55*G54</f>
        <v>0</v>
      </c>
      <c r="L55" s="158" t="s">
        <v>7</v>
      </c>
      <c r="M55" s="175">
        <f>I55*M54</f>
        <v>960</v>
      </c>
      <c r="N55" s="175"/>
      <c r="O55" s="176">
        <f>K55*M54</f>
        <v>0</v>
      </c>
      <c r="P55" s="118"/>
    </row>
    <row r="56" spans="2:17" ht="20.25" customHeight="1" thickBot="1" x14ac:dyDescent="0.25">
      <c r="B56" s="196"/>
      <c r="C56" s="199"/>
      <c r="D56" s="202"/>
      <c r="E56" s="205"/>
      <c r="F56" s="208"/>
      <c r="G56" s="208"/>
      <c r="H56" s="153" t="s">
        <v>8</v>
      </c>
      <c r="I56" s="151">
        <f>I55*12</f>
        <v>2880</v>
      </c>
      <c r="J56" s="177">
        <f>F54*I56</f>
        <v>0</v>
      </c>
      <c r="K56" s="178">
        <f>G54*I56</f>
        <v>0</v>
      </c>
      <c r="L56" s="153" t="s">
        <v>8</v>
      </c>
      <c r="M56" s="179">
        <f>I56*M54</f>
        <v>11520</v>
      </c>
      <c r="N56" s="179"/>
      <c r="O56" s="180">
        <f>K56*M54</f>
        <v>0</v>
      </c>
      <c r="P56" s="118"/>
      <c r="Q56" s="7" t="s">
        <v>137</v>
      </c>
    </row>
    <row r="57" spans="2:17" ht="20.25" customHeight="1" x14ac:dyDescent="0.2">
      <c r="B57" s="194" t="s">
        <v>95</v>
      </c>
      <c r="C57" s="197" t="s">
        <v>332</v>
      </c>
      <c r="D57" s="200" t="s">
        <v>94</v>
      </c>
      <c r="E57" s="203" t="s">
        <v>64</v>
      </c>
      <c r="F57" s="206"/>
      <c r="G57" s="206">
        <f t="shared" ref="G57" si="16">F57*$S$4</f>
        <v>0</v>
      </c>
      <c r="H57" s="181"/>
      <c r="I57" s="182"/>
      <c r="J57" s="169"/>
      <c r="K57" s="170"/>
      <c r="L57" s="147" t="s">
        <v>5</v>
      </c>
      <c r="M57" s="183">
        <v>8</v>
      </c>
      <c r="N57" s="183"/>
      <c r="O57" s="149" t="s">
        <v>6</v>
      </c>
      <c r="P57" s="161"/>
    </row>
    <row r="58" spans="2:17" ht="20.25" customHeight="1" x14ac:dyDescent="0.2">
      <c r="B58" s="195"/>
      <c r="C58" s="198"/>
      <c r="D58" s="201"/>
      <c r="E58" s="204"/>
      <c r="F58" s="207"/>
      <c r="G58" s="207"/>
      <c r="H58" s="158" t="s">
        <v>7</v>
      </c>
      <c r="I58" s="126">
        <v>480</v>
      </c>
      <c r="J58" s="173">
        <f>F57*I58</f>
        <v>0</v>
      </c>
      <c r="K58" s="174">
        <f>I58*G57</f>
        <v>0</v>
      </c>
      <c r="L58" s="158" t="s">
        <v>7</v>
      </c>
      <c r="M58" s="175">
        <f>I58*M57</f>
        <v>3840</v>
      </c>
      <c r="N58" s="175"/>
      <c r="O58" s="176">
        <f>K58*M57</f>
        <v>0</v>
      </c>
      <c r="P58" s="118"/>
    </row>
    <row r="59" spans="2:17" ht="20.25" customHeight="1" thickBot="1" x14ac:dyDescent="0.25">
      <c r="B59" s="196"/>
      <c r="C59" s="199"/>
      <c r="D59" s="202"/>
      <c r="E59" s="205"/>
      <c r="F59" s="208"/>
      <c r="G59" s="208"/>
      <c r="H59" s="153" t="s">
        <v>8</v>
      </c>
      <c r="I59" s="151">
        <f>I58*12</f>
        <v>5760</v>
      </c>
      <c r="J59" s="177">
        <f>F57*I59</f>
        <v>0</v>
      </c>
      <c r="K59" s="178">
        <f>G57*I59</f>
        <v>0</v>
      </c>
      <c r="L59" s="153" t="s">
        <v>8</v>
      </c>
      <c r="M59" s="179">
        <f>I59*M57</f>
        <v>46080</v>
      </c>
      <c r="N59" s="179"/>
      <c r="O59" s="180">
        <f>K59*M57</f>
        <v>0</v>
      </c>
      <c r="P59" s="118"/>
      <c r="Q59" s="7" t="s">
        <v>137</v>
      </c>
    </row>
    <row r="60" spans="2:17" ht="20.25" customHeight="1" x14ac:dyDescent="0.2">
      <c r="B60" s="194" t="s">
        <v>305</v>
      </c>
      <c r="C60" s="197" t="s">
        <v>445</v>
      </c>
      <c r="D60" s="200">
        <v>100533</v>
      </c>
      <c r="E60" s="203" t="s">
        <v>64</v>
      </c>
      <c r="F60" s="209"/>
      <c r="G60" s="206">
        <f t="shared" ref="G60" si="17">F60*$S$4</f>
        <v>0</v>
      </c>
      <c r="H60" s="181"/>
      <c r="I60" s="182"/>
      <c r="J60" s="169"/>
      <c r="K60" s="170"/>
      <c r="L60" s="147" t="s">
        <v>5</v>
      </c>
      <c r="M60" s="148">
        <v>2</v>
      </c>
      <c r="N60" s="148"/>
      <c r="O60" s="149" t="s">
        <v>9</v>
      </c>
      <c r="P60" s="161"/>
    </row>
    <row r="61" spans="2:17" ht="20.25" customHeight="1" x14ac:dyDescent="0.2">
      <c r="B61" s="195"/>
      <c r="C61" s="198"/>
      <c r="D61" s="201"/>
      <c r="E61" s="204"/>
      <c r="F61" s="210"/>
      <c r="G61" s="207"/>
      <c r="H61" s="158" t="s">
        <v>7</v>
      </c>
      <c r="I61" s="126">
        <v>240</v>
      </c>
      <c r="J61" s="173">
        <f>F60*I61</f>
        <v>0</v>
      </c>
      <c r="K61" s="174">
        <f>I61*G60</f>
        <v>0</v>
      </c>
      <c r="L61" s="158" t="s">
        <v>7</v>
      </c>
      <c r="M61" s="175">
        <f>I61*M60</f>
        <v>480</v>
      </c>
      <c r="N61" s="175"/>
      <c r="O61" s="176">
        <f>K61*M60</f>
        <v>0</v>
      </c>
      <c r="P61" s="118"/>
    </row>
    <row r="62" spans="2:17" ht="20.25" customHeight="1" thickBot="1" x14ac:dyDescent="0.25">
      <c r="B62" s="196"/>
      <c r="C62" s="199"/>
      <c r="D62" s="202"/>
      <c r="E62" s="205"/>
      <c r="F62" s="211"/>
      <c r="G62" s="208"/>
      <c r="H62" s="153" t="s">
        <v>8</v>
      </c>
      <c r="I62" s="151">
        <f>I61*12</f>
        <v>2880</v>
      </c>
      <c r="J62" s="177">
        <f>F60*I62</f>
        <v>0</v>
      </c>
      <c r="K62" s="178">
        <f>G60*I62</f>
        <v>0</v>
      </c>
      <c r="L62" s="153" t="s">
        <v>8</v>
      </c>
      <c r="M62" s="179">
        <f>I62*M60</f>
        <v>5760</v>
      </c>
      <c r="N62" s="179"/>
      <c r="O62" s="180">
        <f>K62*M60</f>
        <v>0</v>
      </c>
      <c r="P62" s="118"/>
      <c r="Q62" s="7" t="s">
        <v>137</v>
      </c>
    </row>
    <row r="63" spans="2:17" ht="20.25" customHeight="1" x14ac:dyDescent="0.2">
      <c r="B63" s="194" t="s">
        <v>89</v>
      </c>
      <c r="C63" s="197" t="s">
        <v>332</v>
      </c>
      <c r="D63" s="200" t="s">
        <v>88</v>
      </c>
      <c r="E63" s="203" t="s">
        <v>64</v>
      </c>
      <c r="F63" s="206"/>
      <c r="G63" s="206">
        <f t="shared" ref="G63" si="18">F63*$S$4</f>
        <v>0</v>
      </c>
      <c r="H63" s="181"/>
      <c r="I63" s="182"/>
      <c r="J63" s="169"/>
      <c r="K63" s="170"/>
      <c r="L63" s="147" t="s">
        <v>5</v>
      </c>
      <c r="M63" s="148">
        <v>3</v>
      </c>
      <c r="N63" s="148"/>
      <c r="O63" s="149" t="s">
        <v>9</v>
      </c>
      <c r="P63" s="161"/>
    </row>
    <row r="64" spans="2:17" ht="20.25" customHeight="1" x14ac:dyDescent="0.2">
      <c r="B64" s="195"/>
      <c r="C64" s="198"/>
      <c r="D64" s="201"/>
      <c r="E64" s="204"/>
      <c r="F64" s="207"/>
      <c r="G64" s="207"/>
      <c r="H64" s="158" t="s">
        <v>7</v>
      </c>
      <c r="I64" s="126">
        <v>480</v>
      </c>
      <c r="J64" s="173">
        <f>F63*I64</f>
        <v>0</v>
      </c>
      <c r="K64" s="174">
        <f>I64*G63</f>
        <v>0</v>
      </c>
      <c r="L64" s="158" t="s">
        <v>7</v>
      </c>
      <c r="M64" s="175">
        <f>I64*M63</f>
        <v>1440</v>
      </c>
      <c r="N64" s="175"/>
      <c r="O64" s="176">
        <f>K64*M63</f>
        <v>0</v>
      </c>
      <c r="P64" s="118"/>
    </row>
    <row r="65" spans="2:17" ht="20.25" customHeight="1" thickBot="1" x14ac:dyDescent="0.25">
      <c r="B65" s="196"/>
      <c r="C65" s="199"/>
      <c r="D65" s="202"/>
      <c r="E65" s="205"/>
      <c r="F65" s="208"/>
      <c r="G65" s="208"/>
      <c r="H65" s="153" t="s">
        <v>8</v>
      </c>
      <c r="I65" s="151">
        <f>I64*12</f>
        <v>5760</v>
      </c>
      <c r="J65" s="177">
        <f>F63*I65</f>
        <v>0</v>
      </c>
      <c r="K65" s="178">
        <f>G63*I65</f>
        <v>0</v>
      </c>
      <c r="L65" s="153" t="s">
        <v>8</v>
      </c>
      <c r="M65" s="179">
        <f>I65*M63</f>
        <v>17280</v>
      </c>
      <c r="N65" s="179"/>
      <c r="O65" s="180">
        <f>K65*M63</f>
        <v>0</v>
      </c>
      <c r="P65" s="118"/>
      <c r="Q65" s="7" t="s">
        <v>137</v>
      </c>
    </row>
    <row r="66" spans="2:17" ht="20.25" customHeight="1" x14ac:dyDescent="0.2">
      <c r="H66" s="223" t="s">
        <v>11</v>
      </c>
      <c r="I66" s="224"/>
      <c r="J66" s="224"/>
      <c r="K66" s="225"/>
      <c r="L66" s="229">
        <f>SUMIF(Q6:Q65,"S",O6:O65)</f>
        <v>0</v>
      </c>
      <c r="M66" s="230"/>
      <c r="N66" s="230"/>
      <c r="O66" s="231"/>
      <c r="P66" s="162"/>
    </row>
    <row r="67" spans="2:17" ht="20.25" customHeight="1" thickBot="1" x14ac:dyDescent="0.25">
      <c r="C67" s="8"/>
      <c r="D67" s="8"/>
      <c r="E67" s="155"/>
      <c r="F67" s="191"/>
      <c r="G67" s="192"/>
      <c r="H67" s="226"/>
      <c r="I67" s="227"/>
      <c r="J67" s="227"/>
      <c r="K67" s="228"/>
      <c r="L67" s="232"/>
      <c r="M67" s="233"/>
      <c r="N67" s="233"/>
      <c r="O67" s="234"/>
      <c r="P67" s="162"/>
    </row>
  </sheetData>
  <mergeCells count="133">
    <mergeCell ref="H3:K3"/>
    <mergeCell ref="H4:I4"/>
    <mergeCell ref="E24:E26"/>
    <mergeCell ref="F24:F26"/>
    <mergeCell ref="E48:E50"/>
    <mergeCell ref="F48:F50"/>
    <mergeCell ref="G48:G50"/>
    <mergeCell ref="D45:D47"/>
    <mergeCell ref="E45:E47"/>
    <mergeCell ref="F45:F47"/>
    <mergeCell ref="G45:G47"/>
    <mergeCell ref="E30:E32"/>
    <mergeCell ref="F12:F14"/>
    <mergeCell ref="G12:G14"/>
    <mergeCell ref="E3:E4"/>
    <mergeCell ref="F3:F4"/>
    <mergeCell ref="G3:G4"/>
    <mergeCell ref="B5:O5"/>
    <mergeCell ref="B6:B8"/>
    <mergeCell ref="C6:C8"/>
    <mergeCell ref="D6:D8"/>
    <mergeCell ref="E6:E8"/>
    <mergeCell ref="F6:F8"/>
    <mergeCell ref="B48:B50"/>
    <mergeCell ref="B39:B41"/>
    <mergeCell ref="C39:C41"/>
    <mergeCell ref="D39:D41"/>
    <mergeCell ref="E39:E41"/>
    <mergeCell ref="F39:F41"/>
    <mergeCell ref="G39:G41"/>
    <mergeCell ref="B42:B44"/>
    <mergeCell ref="C42:C44"/>
    <mergeCell ref="D42:D44"/>
    <mergeCell ref="E42:E44"/>
    <mergeCell ref="F42:F44"/>
    <mergeCell ref="G42:G44"/>
    <mergeCell ref="B57:B59"/>
    <mergeCell ref="C57:C59"/>
    <mergeCell ref="D57:D59"/>
    <mergeCell ref="E57:E59"/>
    <mergeCell ref="F57:F59"/>
    <mergeCell ref="G57:G59"/>
    <mergeCell ref="B27:B29"/>
    <mergeCell ref="C27:C29"/>
    <mergeCell ref="D27:D29"/>
    <mergeCell ref="E27:E29"/>
    <mergeCell ref="F27:F29"/>
    <mergeCell ref="G27:G29"/>
    <mergeCell ref="F30:F32"/>
    <mergeCell ref="G51:G53"/>
    <mergeCell ref="G30:G32"/>
    <mergeCell ref="B45:B47"/>
    <mergeCell ref="C45:C47"/>
    <mergeCell ref="B54:B56"/>
    <mergeCell ref="C54:C56"/>
    <mergeCell ref="D54:D56"/>
    <mergeCell ref="E54:E56"/>
    <mergeCell ref="F54:F56"/>
    <mergeCell ref="G54:G56"/>
    <mergeCell ref="B51:B53"/>
    <mergeCell ref="B63:B65"/>
    <mergeCell ref="C63:C65"/>
    <mergeCell ref="D63:D65"/>
    <mergeCell ref="E63:E65"/>
    <mergeCell ref="F63:F65"/>
    <mergeCell ref="G63:G65"/>
    <mergeCell ref="B60:B62"/>
    <mergeCell ref="C60:C62"/>
    <mergeCell ref="D60:D62"/>
    <mergeCell ref="E60:E62"/>
    <mergeCell ref="F60:F62"/>
    <mergeCell ref="G60:G62"/>
    <mergeCell ref="B36:B38"/>
    <mergeCell ref="C36:C38"/>
    <mergeCell ref="D36:D38"/>
    <mergeCell ref="E36:E38"/>
    <mergeCell ref="F36:F38"/>
    <mergeCell ref="G36:G38"/>
    <mergeCell ref="B33:B35"/>
    <mergeCell ref="C33:C35"/>
    <mergeCell ref="D33:D35"/>
    <mergeCell ref="E33:E35"/>
    <mergeCell ref="F33:F35"/>
    <mergeCell ref="G33:G35"/>
    <mergeCell ref="H66:K67"/>
    <mergeCell ref="L66:O67"/>
    <mergeCell ref="C51:C53"/>
    <mergeCell ref="D51:D53"/>
    <mergeCell ref="E51:E53"/>
    <mergeCell ref="F51:F53"/>
    <mergeCell ref="D21:D23"/>
    <mergeCell ref="E21:E23"/>
    <mergeCell ref="F21:F23"/>
    <mergeCell ref="G21:G23"/>
    <mergeCell ref="G24:G26"/>
    <mergeCell ref="C48:C50"/>
    <mergeCell ref="D48:D50"/>
    <mergeCell ref="B30:B32"/>
    <mergeCell ref="C30:C32"/>
    <mergeCell ref="D30:D32"/>
    <mergeCell ref="C24:C26"/>
    <mergeCell ref="B24:B26"/>
    <mergeCell ref="D24:D26"/>
    <mergeCell ref="B2:O2"/>
    <mergeCell ref="B3:B4"/>
    <mergeCell ref="C3:C4"/>
    <mergeCell ref="D3:D4"/>
    <mergeCell ref="L3:O4"/>
    <mergeCell ref="B15:B17"/>
    <mergeCell ref="C15:C17"/>
    <mergeCell ref="D15:D17"/>
    <mergeCell ref="E15:E17"/>
    <mergeCell ref="F15:F17"/>
    <mergeCell ref="G15:G17"/>
    <mergeCell ref="B9:B11"/>
    <mergeCell ref="C9:C11"/>
    <mergeCell ref="D9:D11"/>
    <mergeCell ref="E9:E11"/>
    <mergeCell ref="F9:F11"/>
    <mergeCell ref="G9:G11"/>
    <mergeCell ref="B12:B14"/>
    <mergeCell ref="B21:B23"/>
    <mergeCell ref="C21:C23"/>
    <mergeCell ref="C12:C14"/>
    <mergeCell ref="D12:D14"/>
    <mergeCell ref="E12:E14"/>
    <mergeCell ref="G6:G8"/>
    <mergeCell ref="B18:B20"/>
    <mergeCell ref="C18:C20"/>
    <mergeCell ref="D18:D20"/>
    <mergeCell ref="E18:E20"/>
    <mergeCell ref="F18:F20"/>
    <mergeCell ref="G18:G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B1:T48"/>
  <sheetViews>
    <sheetView zoomScaleNormal="100" workbookViewId="0">
      <selection activeCell="F23" sqref="F23:F28"/>
    </sheetView>
  </sheetViews>
  <sheetFormatPr defaultColWidth="9.140625" defaultRowHeight="15" x14ac:dyDescent="0.25"/>
  <cols>
    <col min="1" max="1" width="3.5703125" style="4" customWidth="1"/>
    <col min="2" max="2" width="59.28515625" style="33" customWidth="1"/>
    <col min="3" max="3" width="12.85546875" style="4" customWidth="1"/>
    <col min="4" max="4" width="9" style="4" customWidth="1"/>
    <col min="5" max="5" width="8.42578125" style="15" customWidth="1"/>
    <col min="6" max="7" width="12.42578125" style="5" customWidth="1"/>
    <col min="8" max="8" width="9.5703125" style="16" customWidth="1"/>
    <col min="9" max="9" width="8.85546875" style="17" customWidth="1"/>
    <col min="10" max="10" width="23.5703125" style="18" customWidth="1"/>
    <col min="11" max="11" width="4.5703125" style="18" customWidth="1"/>
    <col min="12" max="12" width="7.28515625" style="4" hidden="1" customWidth="1"/>
    <col min="13" max="15" width="9.140625" style="4"/>
    <col min="16" max="17" width="0" style="4" hidden="1" customWidth="1"/>
    <col min="18" max="18" width="14.7109375" style="4" hidden="1" customWidth="1"/>
    <col min="19" max="19" width="0" style="4" hidden="1" customWidth="1"/>
    <col min="20" max="20" width="14.7109375" style="4" hidden="1" customWidth="1"/>
    <col min="21" max="16384" width="9.140625" style="4"/>
  </cols>
  <sheetData>
    <row r="1" spans="2:19" ht="30" customHeight="1" thickBot="1" x14ac:dyDescent="0.3"/>
    <row r="2" spans="2:19" s="6" customFormat="1" ht="19.5" customHeight="1" thickBot="1" x14ac:dyDescent="0.3">
      <c r="B2" s="212" t="s">
        <v>437</v>
      </c>
      <c r="C2" s="213"/>
      <c r="D2" s="213"/>
      <c r="E2" s="213"/>
      <c r="F2" s="213"/>
      <c r="G2" s="213"/>
      <c r="H2" s="213"/>
      <c r="I2" s="213"/>
      <c r="J2" s="214"/>
      <c r="K2" s="19"/>
    </row>
    <row r="3" spans="2:19" s="8" customFormat="1" ht="18.75" customHeight="1" x14ac:dyDescent="0.25">
      <c r="B3" s="203" t="s">
        <v>417</v>
      </c>
      <c r="C3" s="286" t="s">
        <v>2</v>
      </c>
      <c r="D3" s="204" t="s">
        <v>27</v>
      </c>
      <c r="E3" s="286" t="s">
        <v>413</v>
      </c>
      <c r="F3" s="335" t="s">
        <v>314</v>
      </c>
      <c r="G3" s="335" t="s">
        <v>315</v>
      </c>
      <c r="H3" s="288" t="s">
        <v>414</v>
      </c>
      <c r="I3" s="289"/>
      <c r="J3" s="337" t="s">
        <v>415</v>
      </c>
      <c r="K3" s="20"/>
      <c r="M3" s="50" t="s">
        <v>4</v>
      </c>
      <c r="N3" s="41"/>
    </row>
    <row r="4" spans="2:19" s="8" customFormat="1" ht="18.75" customHeight="1" thickBot="1" x14ac:dyDescent="0.3">
      <c r="B4" s="205"/>
      <c r="C4" s="286"/>
      <c r="D4" s="204"/>
      <c r="E4" s="286"/>
      <c r="F4" s="336"/>
      <c r="G4" s="336"/>
      <c r="H4" s="288"/>
      <c r="I4" s="289"/>
      <c r="J4" s="336"/>
      <c r="K4" s="20"/>
      <c r="M4" s="42">
        <v>0.2944</v>
      </c>
      <c r="N4" s="43">
        <f>1+M4</f>
        <v>1.2944</v>
      </c>
    </row>
    <row r="5" spans="2:19" ht="15.75" customHeight="1" thickBot="1" x14ac:dyDescent="0.3">
      <c r="B5" s="306" t="s">
        <v>59</v>
      </c>
      <c r="C5" s="308"/>
      <c r="D5" s="308"/>
      <c r="E5" s="308"/>
      <c r="F5" s="308"/>
      <c r="G5" s="308"/>
      <c r="H5" s="308"/>
      <c r="I5" s="308"/>
      <c r="J5" s="309"/>
      <c r="K5" s="21"/>
    </row>
    <row r="6" spans="2:19" ht="15.75" customHeight="1" thickBot="1" x14ac:dyDescent="0.3">
      <c r="B6" s="235" t="s">
        <v>60</v>
      </c>
      <c r="C6" s="236"/>
      <c r="D6" s="236"/>
      <c r="E6" s="236"/>
      <c r="F6" s="236"/>
      <c r="G6" s="236"/>
      <c r="H6" s="236"/>
      <c r="I6" s="236"/>
      <c r="J6" s="237"/>
      <c r="K6" s="22"/>
    </row>
    <row r="7" spans="2:19" ht="16.5" customHeight="1" x14ac:dyDescent="0.2">
      <c r="B7" s="1" t="s">
        <v>271</v>
      </c>
      <c r="C7" s="303" t="s">
        <v>351</v>
      </c>
      <c r="D7" s="330" t="s">
        <v>69</v>
      </c>
      <c r="E7" s="341">
        <v>3</v>
      </c>
      <c r="F7" s="402"/>
      <c r="G7" s="404">
        <f>F7*$N$4</f>
        <v>0</v>
      </c>
      <c r="H7" s="38" t="s">
        <v>28</v>
      </c>
      <c r="I7" s="24">
        <v>3000</v>
      </c>
      <c r="J7" s="39">
        <f>G7*I7</f>
        <v>0</v>
      </c>
      <c r="K7" s="26"/>
      <c r="P7" s="8" t="str">
        <f>IF(A7&lt;&gt;"",MAX($P$1:P6)+1,"")</f>
        <v/>
      </c>
      <c r="Q7" s="7" t="str">
        <f>IFERROR(INDEX($A$7:$A$28,MATCH(ROW(A1),$P$7:$P28,0)),"")</f>
        <v/>
      </c>
      <c r="R7" s="7" t="str">
        <f>IFERROR(INDEX(#REF!,MATCH(ROW(#REF!),$P$7:$P28,0)),"")</f>
        <v/>
      </c>
      <c r="S7" s="7" t="str">
        <f>IFERROR(INDEX(#REF!,MATCH(ROW(#REF!),$P$7:$P28,0)),"")</f>
        <v/>
      </c>
    </row>
    <row r="8" spans="2:19" ht="36.75" thickBot="1" x14ac:dyDescent="0.25">
      <c r="B8" s="34" t="s">
        <v>272</v>
      </c>
      <c r="C8" s="280"/>
      <c r="D8" s="331"/>
      <c r="E8" s="332"/>
      <c r="F8" s="403"/>
      <c r="G8" s="405"/>
      <c r="H8" s="44" t="s">
        <v>29</v>
      </c>
      <c r="I8" s="45">
        <f>I7*12</f>
        <v>36000</v>
      </c>
      <c r="J8" s="46">
        <f>I8*G7</f>
        <v>0</v>
      </c>
      <c r="K8" s="26"/>
      <c r="L8" s="4" t="s">
        <v>137</v>
      </c>
      <c r="P8" s="8" t="str">
        <f>IF(A8&lt;&gt;"",MAX($P$1:P7)+1,"")</f>
        <v/>
      </c>
      <c r="Q8" s="7" t="str">
        <f>IFERROR(INDEX($A$7:$A$28,MATCH(ROW(A2),$P$7:$P28,0)),"")</f>
        <v/>
      </c>
      <c r="R8" s="7" t="str">
        <f>IFERROR(INDEX(#REF!,MATCH(ROW(#REF!),$P$7:$P28,0)),"")</f>
        <v/>
      </c>
      <c r="S8" s="7" t="str">
        <f>IFERROR(INDEX(#REF!,MATCH(ROW(#REF!),$P$7:$P28,0)),"")</f>
        <v/>
      </c>
    </row>
    <row r="9" spans="2:19" ht="16.5" customHeight="1" x14ac:dyDescent="0.2">
      <c r="B9" s="1" t="s">
        <v>273</v>
      </c>
      <c r="C9" s="303" t="s">
        <v>351</v>
      </c>
      <c r="D9" s="330" t="s">
        <v>69</v>
      </c>
      <c r="E9" s="341">
        <v>3</v>
      </c>
      <c r="F9" s="402"/>
      <c r="G9" s="404">
        <f t="shared" ref="G9" si="0">F9*$N$4</f>
        <v>0</v>
      </c>
      <c r="H9" s="40" t="s">
        <v>28</v>
      </c>
      <c r="I9" s="28">
        <v>2000</v>
      </c>
      <c r="J9" s="39">
        <f>G9*I9</f>
        <v>0</v>
      </c>
      <c r="K9" s="26"/>
      <c r="P9" s="8" t="str">
        <f>IF(A9&lt;&gt;"",MAX($P$1:P8)+1,"")</f>
        <v/>
      </c>
      <c r="Q9" s="7" t="str">
        <f>IFERROR(INDEX($A$7:$A$28,MATCH(ROW(A3),$P$7:$P29,0)),"")</f>
        <v/>
      </c>
      <c r="R9" s="7" t="str">
        <f>IFERROR(INDEX(#REF!,MATCH(ROW(#REF!),$P$7:$P29,0)),"")</f>
        <v/>
      </c>
      <c r="S9" s="7" t="str">
        <f>IFERROR(INDEX(#REF!,MATCH(ROW(#REF!),$P$7:$P29,0)),"")</f>
        <v/>
      </c>
    </row>
    <row r="10" spans="2:19" ht="43.5" customHeight="1" thickBot="1" x14ac:dyDescent="0.25">
      <c r="B10" s="34" t="s">
        <v>274</v>
      </c>
      <c r="C10" s="280"/>
      <c r="D10" s="331"/>
      <c r="E10" s="332"/>
      <c r="F10" s="403"/>
      <c r="G10" s="405"/>
      <c r="H10" s="44" t="s">
        <v>29</v>
      </c>
      <c r="I10" s="45">
        <f>I9*12</f>
        <v>24000</v>
      </c>
      <c r="J10" s="46">
        <f>I10*G9</f>
        <v>0</v>
      </c>
      <c r="K10" s="26"/>
      <c r="L10" s="4" t="s">
        <v>137</v>
      </c>
      <c r="P10" s="8" t="str">
        <f>IF(A10&lt;&gt;"",MAX($P$1:P9)+1,"")</f>
        <v/>
      </c>
      <c r="Q10" s="7" t="str">
        <f>IFERROR(INDEX($A$7:$A$28,MATCH(ROW(A4),$P$7:$P29,0)),"")</f>
        <v/>
      </c>
      <c r="R10" s="7" t="str">
        <f>IFERROR(INDEX(#REF!,MATCH(ROW(#REF!),$P$7:$P29,0)),"")</f>
        <v/>
      </c>
      <c r="S10" s="7" t="str">
        <f>IFERROR(INDEX(#REF!,MATCH(ROW(#REF!),$P$7:$P29,0)),"")</f>
        <v/>
      </c>
    </row>
    <row r="11" spans="2:19" ht="16.5" customHeight="1" x14ac:dyDescent="0.2">
      <c r="B11" s="1" t="s">
        <v>275</v>
      </c>
      <c r="C11" s="303" t="s">
        <v>351</v>
      </c>
      <c r="D11" s="330" t="s">
        <v>69</v>
      </c>
      <c r="E11" s="341">
        <v>3</v>
      </c>
      <c r="F11" s="402"/>
      <c r="G11" s="404">
        <f t="shared" ref="G11" si="1">F11*$N$4</f>
        <v>0</v>
      </c>
      <c r="H11" s="40" t="s">
        <v>28</v>
      </c>
      <c r="I11" s="28">
        <v>2001</v>
      </c>
      <c r="J11" s="39">
        <f>G11*I11</f>
        <v>0</v>
      </c>
      <c r="K11" s="26"/>
      <c r="P11" s="8" t="str">
        <f>IF(A11&lt;&gt;"",MAX($P$1:P10)+1,"")</f>
        <v/>
      </c>
      <c r="Q11" s="7" t="str">
        <f>IFERROR(INDEX($A$7:$A$28,MATCH(ROW(A5),$P$7:$P29,0)),"")</f>
        <v/>
      </c>
      <c r="R11" s="7" t="str">
        <f>IFERROR(INDEX(#REF!,MATCH(ROW(#REF!),$P$7:$P29,0)),"")</f>
        <v/>
      </c>
      <c r="S11" s="7" t="str">
        <f>IFERROR(INDEX(#REF!,MATCH(ROW(#REF!),$P$7:$P29,0)),"")</f>
        <v/>
      </c>
    </row>
    <row r="12" spans="2:19" ht="44.25" customHeight="1" thickBot="1" x14ac:dyDescent="0.25">
      <c r="B12" s="34" t="s">
        <v>276</v>
      </c>
      <c r="C12" s="280"/>
      <c r="D12" s="331"/>
      <c r="E12" s="332"/>
      <c r="F12" s="403"/>
      <c r="G12" s="405"/>
      <c r="H12" s="44" t="s">
        <v>29</v>
      </c>
      <c r="I12" s="45">
        <f>I11*12</f>
        <v>24012</v>
      </c>
      <c r="J12" s="46">
        <f>I12*G11</f>
        <v>0</v>
      </c>
      <c r="K12" s="26"/>
      <c r="L12" s="4" t="s">
        <v>137</v>
      </c>
      <c r="P12" s="8" t="str">
        <f>IF(A12&lt;&gt;"",MAX($P$1:P11)+1,"")</f>
        <v/>
      </c>
      <c r="Q12" s="7" t="str">
        <f>IFERROR(INDEX($A$7:$A$28,MATCH(ROW(A6),$P$7:$P29,0)),"")</f>
        <v/>
      </c>
      <c r="R12" s="7" t="str">
        <f>IFERROR(INDEX(#REF!,MATCH(ROW(#REF!),$P$7:$P29,0)),"")</f>
        <v/>
      </c>
      <c r="S12" s="7" t="str">
        <f>IFERROR(INDEX(#REF!,MATCH(ROW(#REF!),$P$7:$P29,0)),"")</f>
        <v/>
      </c>
    </row>
    <row r="13" spans="2:19" ht="16.5" customHeight="1" x14ac:dyDescent="0.2">
      <c r="B13" s="1" t="s">
        <v>277</v>
      </c>
      <c r="C13" s="303" t="s">
        <v>351</v>
      </c>
      <c r="D13" s="330" t="s">
        <v>69</v>
      </c>
      <c r="E13" s="341">
        <v>3</v>
      </c>
      <c r="F13" s="402"/>
      <c r="G13" s="404">
        <f t="shared" ref="G13" si="2">F13*$N$4</f>
        <v>0</v>
      </c>
      <c r="H13" s="40" t="s">
        <v>28</v>
      </c>
      <c r="I13" s="28">
        <v>4001</v>
      </c>
      <c r="J13" s="39">
        <f>G13*I13</f>
        <v>0</v>
      </c>
      <c r="K13" s="26"/>
      <c r="P13" s="8" t="str">
        <f>IF(A13&lt;&gt;"",MAX($P$1:P12)+1,"")</f>
        <v/>
      </c>
      <c r="Q13" s="7" t="str">
        <f>IFERROR(INDEX($A$7:$A$28,MATCH(ROW(A7),$P$7:$P29,0)),"")</f>
        <v/>
      </c>
      <c r="R13" s="7" t="str">
        <f>IFERROR(INDEX(#REF!,MATCH(ROW(#REF!),$P$7:$P29,0)),"")</f>
        <v/>
      </c>
      <c r="S13" s="7" t="str">
        <f>IFERROR(INDEX(#REF!,MATCH(ROW(#REF!),$P$7:$P29,0)),"")</f>
        <v/>
      </c>
    </row>
    <row r="14" spans="2:19" ht="45" customHeight="1" thickBot="1" x14ac:dyDescent="0.25">
      <c r="B14" s="34" t="s">
        <v>278</v>
      </c>
      <c r="C14" s="280"/>
      <c r="D14" s="331"/>
      <c r="E14" s="332"/>
      <c r="F14" s="403"/>
      <c r="G14" s="405"/>
      <c r="H14" s="44" t="s">
        <v>29</v>
      </c>
      <c r="I14" s="45">
        <f>I13*12</f>
        <v>48012</v>
      </c>
      <c r="J14" s="46">
        <f>I14*G13</f>
        <v>0</v>
      </c>
      <c r="K14" s="26"/>
      <c r="L14" s="4" t="s">
        <v>137</v>
      </c>
      <c r="P14" s="8" t="str">
        <f>IF(A14&lt;&gt;"",MAX($P$1:P13)+1,"")</f>
        <v/>
      </c>
      <c r="Q14" s="7" t="str">
        <f>IFERROR(INDEX($A$7:$A$28,MATCH(ROW(A8),$P$7:$P29,0)),"")</f>
        <v/>
      </c>
      <c r="R14" s="7" t="str">
        <f>IFERROR(INDEX(#REF!,MATCH(ROW(#REF!),$P$7:$P29,0)),"")</f>
        <v/>
      </c>
      <c r="S14" s="7" t="str">
        <f>IFERROR(INDEX(#REF!,MATCH(ROW(#REF!),$P$7:$P29,0)),"")</f>
        <v/>
      </c>
    </row>
    <row r="15" spans="2:19" ht="16.5" customHeight="1" thickBot="1" x14ac:dyDescent="0.25">
      <c r="B15" s="235" t="s">
        <v>61</v>
      </c>
      <c r="C15" s="236"/>
      <c r="D15" s="236"/>
      <c r="E15" s="236"/>
      <c r="F15" s="236"/>
      <c r="G15" s="236"/>
      <c r="H15" s="236"/>
      <c r="I15" s="236"/>
      <c r="J15" s="237"/>
      <c r="K15" s="22"/>
      <c r="P15" s="8" t="str">
        <f>IF(A15&lt;&gt;"",MAX($P$1:P12)+1,"")</f>
        <v/>
      </c>
      <c r="Q15" s="7" t="str">
        <f>IFERROR(INDEX($A$7:$A$28,MATCH(ROW(A7),$P$7:$P29,0)),"")</f>
        <v/>
      </c>
      <c r="R15" s="7" t="str">
        <f>IFERROR(INDEX(#REF!,MATCH(ROW(#REF!),$P$7:$P29,0)),"")</f>
        <v/>
      </c>
      <c r="S15" s="7" t="str">
        <f>IFERROR(INDEX(#REF!,MATCH(ROW(#REF!),$P$7:$P29,0)),"")</f>
        <v/>
      </c>
    </row>
    <row r="16" spans="2:19" ht="16.5" customHeight="1" x14ac:dyDescent="0.2">
      <c r="B16" s="1" t="s">
        <v>283</v>
      </c>
      <c r="C16" s="303" t="s">
        <v>351</v>
      </c>
      <c r="D16" s="330" t="s">
        <v>69</v>
      </c>
      <c r="E16" s="341">
        <v>3</v>
      </c>
      <c r="F16" s="402"/>
      <c r="G16" s="404">
        <f t="shared" ref="G16" si="3">F16*$N$4</f>
        <v>0</v>
      </c>
      <c r="H16" s="38" t="s">
        <v>28</v>
      </c>
      <c r="I16" s="24">
        <v>1000</v>
      </c>
      <c r="J16" s="39">
        <f>G16*I16</f>
        <v>0</v>
      </c>
      <c r="K16" s="26"/>
      <c r="P16" s="8" t="str">
        <f>IF(A16&lt;&gt;"",MAX($P$1:P15)+1,"")</f>
        <v/>
      </c>
      <c r="Q16" s="7" t="str">
        <f>IFERROR(INDEX($A$7:$A$28,MATCH(ROW(A8),$P$7:$P29,0)),"")</f>
        <v/>
      </c>
      <c r="R16" s="7" t="str">
        <f>IFERROR(INDEX(#REF!,MATCH(ROW(#REF!),$P$7:$P29,0)),"")</f>
        <v/>
      </c>
      <c r="S16" s="7" t="str">
        <f>IFERROR(INDEX(#REF!,MATCH(ROW(#REF!),$P$7:$P29,0)),"")</f>
        <v/>
      </c>
    </row>
    <row r="17" spans="2:19" ht="48" customHeight="1" thickBot="1" x14ac:dyDescent="0.25">
      <c r="B17" s="34" t="s">
        <v>284</v>
      </c>
      <c r="C17" s="280"/>
      <c r="D17" s="331"/>
      <c r="E17" s="332"/>
      <c r="F17" s="403"/>
      <c r="G17" s="405"/>
      <c r="H17" s="44" t="s">
        <v>29</v>
      </c>
      <c r="I17" s="45">
        <f>I16*12</f>
        <v>12000</v>
      </c>
      <c r="J17" s="46">
        <f>I17*G16</f>
        <v>0</v>
      </c>
      <c r="K17" s="26"/>
      <c r="L17" s="4" t="s">
        <v>137</v>
      </c>
      <c r="P17" s="8" t="str">
        <f>IF(A17&lt;&gt;"",MAX($P$1:P16)+1,"")</f>
        <v/>
      </c>
      <c r="Q17" s="7" t="str">
        <f>IFERROR(INDEX($A$7:$A$28,MATCH(ROW(A9),$P$7:$P29,0)),"")</f>
        <v/>
      </c>
      <c r="R17" s="7" t="str">
        <f>IFERROR(INDEX(#REF!,MATCH(ROW(#REF!),$P$7:$P29,0)),"")</f>
        <v/>
      </c>
      <c r="S17" s="7" t="str">
        <f>IFERROR(INDEX(#REF!,MATCH(ROW(#REF!),$P$7:$P29,0)),"")</f>
        <v/>
      </c>
    </row>
    <row r="18" spans="2:19" ht="16.5" customHeight="1" x14ac:dyDescent="0.2">
      <c r="B18" s="1" t="s">
        <v>279</v>
      </c>
      <c r="C18" s="303" t="s">
        <v>351</v>
      </c>
      <c r="D18" s="330" t="s">
        <v>69</v>
      </c>
      <c r="E18" s="341">
        <v>3</v>
      </c>
      <c r="F18" s="402"/>
      <c r="G18" s="404">
        <f t="shared" ref="G18" si="4">F18*$N$4</f>
        <v>0</v>
      </c>
      <c r="H18" s="40" t="s">
        <v>28</v>
      </c>
      <c r="I18" s="28">
        <v>1000</v>
      </c>
      <c r="J18" s="39">
        <f>G18*I18</f>
        <v>0</v>
      </c>
      <c r="K18" s="26"/>
      <c r="P18" s="8" t="str">
        <f>IF(A18&lt;&gt;"",MAX($P$1:P17)+1,"")</f>
        <v/>
      </c>
      <c r="Q18" s="7" t="str">
        <f>IFERROR(INDEX($A$7:$A$28,MATCH(ROW(A10),$P$7:$P30,0)),"")</f>
        <v/>
      </c>
      <c r="R18" s="7" t="str">
        <f>IFERROR(INDEX(#REF!,MATCH(ROW(#REF!),$P$7:$P30,0)),"")</f>
        <v/>
      </c>
      <c r="S18" s="7" t="str">
        <f>IFERROR(INDEX(#REF!,MATCH(ROW(#REF!),$P$7:$P30,0)),"")</f>
        <v/>
      </c>
    </row>
    <row r="19" spans="2:19" ht="45" customHeight="1" thickBot="1" x14ac:dyDescent="0.25">
      <c r="B19" s="34" t="s">
        <v>280</v>
      </c>
      <c r="C19" s="280"/>
      <c r="D19" s="331"/>
      <c r="E19" s="332"/>
      <c r="F19" s="403"/>
      <c r="G19" s="405"/>
      <c r="H19" s="44" t="s">
        <v>29</v>
      </c>
      <c r="I19" s="45">
        <f>I18*12</f>
        <v>12000</v>
      </c>
      <c r="J19" s="46">
        <f>I19*G18</f>
        <v>0</v>
      </c>
      <c r="K19" s="26"/>
      <c r="L19" s="4" t="s">
        <v>137</v>
      </c>
      <c r="P19" s="8" t="str">
        <f>IF(A19&lt;&gt;"",MAX($P$1:P18)+1,"")</f>
        <v/>
      </c>
      <c r="Q19" s="7" t="str">
        <f>IFERROR(INDEX($A$7:$A$28,MATCH(ROW(A11),$P$7:$P31,0)),"")</f>
        <v/>
      </c>
      <c r="R19" s="7" t="str">
        <f>IFERROR(INDEX(#REF!,MATCH(ROW(#REF!),$P$7:$P31,0)),"")</f>
        <v/>
      </c>
      <c r="S19" s="7" t="str">
        <f>IFERROR(INDEX(#REF!,MATCH(ROW(#REF!),$P$7:$P31,0)),"")</f>
        <v/>
      </c>
    </row>
    <row r="20" spans="2:19" ht="15.75" customHeight="1" x14ac:dyDescent="0.2">
      <c r="B20" s="1" t="s">
        <v>281</v>
      </c>
      <c r="C20" s="303" t="s">
        <v>351</v>
      </c>
      <c r="D20" s="330" t="s">
        <v>69</v>
      </c>
      <c r="E20" s="341">
        <v>3</v>
      </c>
      <c r="F20" s="402"/>
      <c r="G20" s="404">
        <f t="shared" ref="G20" si="5">F20*$N$4</f>
        <v>0</v>
      </c>
      <c r="H20" s="40" t="s">
        <v>28</v>
      </c>
      <c r="I20" s="28">
        <v>1000</v>
      </c>
      <c r="J20" s="39">
        <f>G20*I20</f>
        <v>0</v>
      </c>
      <c r="K20" s="26"/>
      <c r="P20" s="8" t="str">
        <f>IF(A20&lt;&gt;"",MAX($P$1:P19)+1,"")</f>
        <v/>
      </c>
      <c r="Q20" s="7" t="str">
        <f>IFERROR(INDEX($A$7:$A$28,MATCH(ROW(A12),$P$7:$P32,0)),"")</f>
        <v/>
      </c>
      <c r="R20" s="7" t="str">
        <f>IFERROR(INDEX(#REF!,MATCH(ROW(#REF!),$P$7:$P32,0)),"")</f>
        <v/>
      </c>
      <c r="S20" s="7" t="str">
        <f>IFERROR(INDEX(#REF!,MATCH(ROW(#REF!),$P$7:$P32,0)),"")</f>
        <v/>
      </c>
    </row>
    <row r="21" spans="2:19" ht="43.5" customHeight="1" thickBot="1" x14ac:dyDescent="0.25">
      <c r="B21" s="34" t="s">
        <v>282</v>
      </c>
      <c r="C21" s="280"/>
      <c r="D21" s="331"/>
      <c r="E21" s="332"/>
      <c r="F21" s="403"/>
      <c r="G21" s="405"/>
      <c r="H21" s="44" t="s">
        <v>29</v>
      </c>
      <c r="I21" s="45">
        <f>I20*12</f>
        <v>12000</v>
      </c>
      <c r="J21" s="46">
        <f>I21*G20</f>
        <v>0</v>
      </c>
      <c r="K21" s="26"/>
      <c r="L21" s="4" t="s">
        <v>137</v>
      </c>
      <c r="P21" s="8" t="str">
        <f>IF(A21&lt;&gt;"",MAX($P$1:P20)+1,"")</f>
        <v/>
      </c>
      <c r="Q21" s="7" t="str">
        <f>IFERROR(INDEX($A$7:$A$28,MATCH(ROW(A15),$P$7:$P33,0)),"")</f>
        <v/>
      </c>
      <c r="R21" s="7" t="str">
        <f>IFERROR(INDEX(#REF!,MATCH(ROW(#REF!),$P$7:$P33,0)),"")</f>
        <v/>
      </c>
      <c r="S21" s="7" t="str">
        <f>IFERROR(INDEX(#REF!,MATCH(ROW(#REF!),$P$7:$P33,0)),"")</f>
        <v/>
      </c>
    </row>
    <row r="22" spans="2:19" ht="15.75" customHeight="1" thickBot="1" x14ac:dyDescent="0.25">
      <c r="B22" s="235" t="s">
        <v>62</v>
      </c>
      <c r="C22" s="236"/>
      <c r="D22" s="236"/>
      <c r="E22" s="236"/>
      <c r="F22" s="236"/>
      <c r="G22" s="236"/>
      <c r="H22" s="236"/>
      <c r="I22" s="218"/>
      <c r="J22" s="237"/>
      <c r="K22" s="22"/>
      <c r="P22" s="8" t="str">
        <f>IF(A22&lt;&gt;"",MAX($P$1:P21)+1,"")</f>
        <v/>
      </c>
      <c r="Q22" s="7" t="str">
        <f>IFERROR(INDEX($A$7:$A$28,MATCH(ROW(A16),$P$7:$P34,0)),"")</f>
        <v/>
      </c>
      <c r="R22" s="7" t="str">
        <f>IFERROR(INDEX(#REF!,MATCH(ROW(#REF!),$P$7:$P34,0)),"")</f>
        <v/>
      </c>
      <c r="S22" s="7" t="str">
        <f>IFERROR(INDEX(#REF!,MATCH(ROW(#REF!),$P$7:$P34,0)),"")</f>
        <v/>
      </c>
    </row>
    <row r="23" spans="2:19" ht="15.75" customHeight="1" x14ac:dyDescent="0.2">
      <c r="B23" s="1" t="s">
        <v>285</v>
      </c>
      <c r="C23" s="303" t="s">
        <v>351</v>
      </c>
      <c r="D23" s="330" t="s">
        <v>69</v>
      </c>
      <c r="E23" s="341">
        <v>3</v>
      </c>
      <c r="F23" s="402"/>
      <c r="G23" s="404">
        <f t="shared" ref="G23" si="6">F23*$N$4</f>
        <v>0</v>
      </c>
      <c r="H23" s="38" t="s">
        <v>28</v>
      </c>
      <c r="I23" s="29">
        <v>1000</v>
      </c>
      <c r="J23" s="39">
        <f>G23*I23</f>
        <v>0</v>
      </c>
      <c r="K23" s="26"/>
      <c r="P23" s="8" t="str">
        <f>IF(A23&lt;&gt;"",MAX($P$1:P22)+1,"")</f>
        <v/>
      </c>
      <c r="Q23" s="7" t="str">
        <f>IFERROR(INDEX($A$7:$A$28,MATCH(ROW(A17),$P$7:$P35,0)),"")</f>
        <v/>
      </c>
      <c r="R23" s="7" t="str">
        <f>IFERROR(INDEX(#REF!,MATCH(ROW(#REF!),$P$7:$P35,0)),"")</f>
        <v/>
      </c>
      <c r="S23" s="7" t="str">
        <f>IFERROR(INDEX(#REF!,MATCH(ROW(#REF!),$P$7:$P35,0)),"")</f>
        <v/>
      </c>
    </row>
    <row r="24" spans="2:19" ht="41.25" customHeight="1" thickBot="1" x14ac:dyDescent="0.25">
      <c r="B24" s="34" t="s">
        <v>286</v>
      </c>
      <c r="C24" s="280"/>
      <c r="D24" s="331"/>
      <c r="E24" s="332"/>
      <c r="F24" s="403"/>
      <c r="G24" s="405"/>
      <c r="H24" s="44" t="s">
        <v>29</v>
      </c>
      <c r="I24" s="47">
        <v>12000</v>
      </c>
      <c r="J24" s="46">
        <f>I24*G23</f>
        <v>0</v>
      </c>
      <c r="K24" s="26"/>
      <c r="L24" s="4" t="s">
        <v>137</v>
      </c>
      <c r="P24" s="8" t="str">
        <f>IF(A24&lt;&gt;"",MAX($P$1:P23)+1,"")</f>
        <v/>
      </c>
      <c r="Q24" s="7" t="str">
        <f>IFERROR(INDEX($A$7:$A$28,MATCH(ROW(A18),$P$7:$P36,0)),"")</f>
        <v/>
      </c>
      <c r="R24" s="7" t="str">
        <f>IFERROR(INDEX(#REF!,MATCH(ROW(#REF!),$P$7:$P36,0)),"")</f>
        <v/>
      </c>
      <c r="S24" s="7" t="str">
        <f>IFERROR(INDEX(#REF!,MATCH(ROW(#REF!),$P$7:$P36,0)),"")</f>
        <v/>
      </c>
    </row>
    <row r="25" spans="2:19" ht="15.75" customHeight="1" x14ac:dyDescent="0.2">
      <c r="B25" s="1" t="s">
        <v>287</v>
      </c>
      <c r="C25" s="303" t="s">
        <v>351</v>
      </c>
      <c r="D25" s="330" t="s">
        <v>69</v>
      </c>
      <c r="E25" s="341">
        <v>3</v>
      </c>
      <c r="F25" s="402"/>
      <c r="G25" s="404">
        <f t="shared" ref="G25" si="7">F25*$N$4</f>
        <v>0</v>
      </c>
      <c r="H25" s="40" t="s">
        <v>28</v>
      </c>
      <c r="I25" s="30">
        <v>1000</v>
      </c>
      <c r="J25" s="39">
        <f>G25*I25</f>
        <v>0</v>
      </c>
      <c r="K25" s="26"/>
      <c r="P25" s="8" t="str">
        <f>IF(A25&lt;&gt;"",MAX($P$1:P24)+1,"")</f>
        <v/>
      </c>
      <c r="Q25" s="7" t="str">
        <f>IFERROR(INDEX($A$7:$A$28,MATCH(ROW(A19),$P$7:$P37,0)),"")</f>
        <v/>
      </c>
      <c r="R25" s="7" t="str">
        <f>IFERROR(INDEX(#REF!,MATCH(ROW(#REF!),$P$7:$P37,0)),"")</f>
        <v/>
      </c>
      <c r="S25" s="7" t="str">
        <f>IFERROR(INDEX(#REF!,MATCH(ROW(#REF!),$P$7:$P37,0)),"")</f>
        <v/>
      </c>
    </row>
    <row r="26" spans="2:19" ht="43.5" customHeight="1" thickBot="1" x14ac:dyDescent="0.25">
      <c r="B26" s="34" t="s">
        <v>288</v>
      </c>
      <c r="C26" s="280"/>
      <c r="D26" s="331"/>
      <c r="E26" s="332"/>
      <c r="F26" s="403"/>
      <c r="G26" s="405"/>
      <c r="H26" s="44" t="s">
        <v>29</v>
      </c>
      <c r="I26" s="47">
        <v>24000</v>
      </c>
      <c r="J26" s="46">
        <f>I26*G25</f>
        <v>0</v>
      </c>
      <c r="K26" s="26"/>
      <c r="L26" s="4" t="s">
        <v>137</v>
      </c>
      <c r="P26" s="8" t="str">
        <f>IF(A26&lt;&gt;"",MAX($P$1:P25)+1,"")</f>
        <v/>
      </c>
      <c r="Q26" s="7" t="str">
        <f>IFERROR(INDEX($A$7:$A$28,MATCH(ROW(A20),$P$7:$P38,0)),"")</f>
        <v/>
      </c>
      <c r="R26" s="7" t="str">
        <f>IFERROR(INDEX(#REF!,MATCH(ROW(#REF!),$P$7:$P38,0)),"")</f>
        <v/>
      </c>
      <c r="S26" s="7" t="str">
        <f>IFERROR(INDEX(#REF!,MATCH(ROW(#REF!),$P$7:$P38,0)),"")</f>
        <v/>
      </c>
    </row>
    <row r="27" spans="2:19" ht="15.75" customHeight="1" x14ac:dyDescent="0.2">
      <c r="B27" s="31" t="s">
        <v>289</v>
      </c>
      <c r="C27" s="197" t="s">
        <v>351</v>
      </c>
      <c r="D27" s="361" t="s">
        <v>69</v>
      </c>
      <c r="E27" s="341">
        <v>3</v>
      </c>
      <c r="F27" s="402"/>
      <c r="G27" s="404">
        <f t="shared" ref="G27" si="8">F27*$N$4</f>
        <v>0</v>
      </c>
      <c r="H27" s="40" t="s">
        <v>28</v>
      </c>
      <c r="I27" s="30">
        <v>1000</v>
      </c>
      <c r="J27" s="39">
        <f>G27*I27</f>
        <v>0</v>
      </c>
      <c r="K27" s="26"/>
      <c r="P27" s="8" t="str">
        <f>IF(A27&lt;&gt;"",MAX($P$1:P26)+1,"")</f>
        <v/>
      </c>
      <c r="Q27" s="7" t="str">
        <f>IFERROR(INDEX($A$7:$A$28,MATCH(ROW(A21),$P$7:$P39,0)),"")</f>
        <v/>
      </c>
      <c r="R27" s="7" t="str">
        <f>IFERROR(INDEX(#REF!,MATCH(ROW(#REF!),$P$7:$P39,0)),"")</f>
        <v/>
      </c>
      <c r="S27" s="7" t="str">
        <f>IFERROR(INDEX(#REF!,MATCH(ROW(#REF!),$P$7:$P39,0)),"")</f>
        <v/>
      </c>
    </row>
    <row r="28" spans="2:19" ht="42.75" customHeight="1" thickBot="1" x14ac:dyDescent="0.25">
      <c r="B28" s="35" t="s">
        <v>290</v>
      </c>
      <c r="C28" s="199"/>
      <c r="D28" s="362"/>
      <c r="E28" s="332"/>
      <c r="F28" s="403"/>
      <c r="G28" s="405"/>
      <c r="H28" s="44" t="s">
        <v>29</v>
      </c>
      <c r="I28" s="47">
        <v>48000</v>
      </c>
      <c r="J28" s="46">
        <f>I28*G27</f>
        <v>0</v>
      </c>
      <c r="K28" s="26"/>
      <c r="L28" s="4" t="s">
        <v>137</v>
      </c>
      <c r="P28" s="8" t="str">
        <f>IF(A28&lt;&gt;"",MAX($P$1:P27)+1,"")</f>
        <v/>
      </c>
      <c r="Q28" s="7" t="str">
        <f>IFERROR(INDEX($A$7:$A$28,MATCH(ROW(A22),$P$7:$P40,0)),"")</f>
        <v/>
      </c>
      <c r="R28" s="7" t="str">
        <f>IFERROR(INDEX(#REF!,MATCH(ROW(#REF!),$P$7:$P40,0)),"")</f>
        <v/>
      </c>
      <c r="S28" s="7" t="str">
        <f>IFERROR(INDEX(#REF!,MATCH(ROW(#REF!),$P$7:$P40,0)),"")</f>
        <v/>
      </c>
    </row>
    <row r="29" spans="2:19" ht="23.25" customHeight="1" thickBot="1" x14ac:dyDescent="0.3">
      <c r="E29" s="376" t="s">
        <v>11</v>
      </c>
      <c r="F29" s="377"/>
      <c r="G29" s="377"/>
      <c r="H29" s="377"/>
      <c r="I29" s="377"/>
      <c r="J29" s="48">
        <f>SUMIF(L7:L28,"S",J7:J28)</f>
        <v>0</v>
      </c>
      <c r="K29" s="32"/>
    </row>
    <row r="30" spans="2:19" s="7" customFormat="1" ht="14.25" x14ac:dyDescent="0.2"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</row>
    <row r="31" spans="2:19" ht="27" customHeight="1" x14ac:dyDescent="0.25">
      <c r="E31" s="4"/>
    </row>
    <row r="32" spans="2:19" ht="28.5" customHeight="1" x14ac:dyDescent="0.25">
      <c r="E32" s="4"/>
    </row>
    <row r="33" spans="5:5" ht="30" customHeight="1" x14ac:dyDescent="0.25">
      <c r="E33" s="4"/>
    </row>
    <row r="34" spans="5:5" ht="18.75" customHeight="1" x14ac:dyDescent="0.25">
      <c r="E34" s="4"/>
    </row>
    <row r="48" spans="5:5" ht="15" customHeight="1" x14ac:dyDescent="0.25">
      <c r="E48" s="4"/>
    </row>
  </sheetData>
  <mergeCells count="65">
    <mergeCell ref="E29:I29"/>
    <mergeCell ref="B30:L30"/>
    <mergeCell ref="G27:G28"/>
    <mergeCell ref="C25:C26"/>
    <mergeCell ref="D25:D26"/>
    <mergeCell ref="E25:E26"/>
    <mergeCell ref="F25:F26"/>
    <mergeCell ref="G25:G26"/>
    <mergeCell ref="C27:C28"/>
    <mergeCell ref="D27:D28"/>
    <mergeCell ref="E27:E28"/>
    <mergeCell ref="F27:F28"/>
    <mergeCell ref="B22:J22"/>
    <mergeCell ref="C23:C24"/>
    <mergeCell ref="D23:D24"/>
    <mergeCell ref="E23:E24"/>
    <mergeCell ref="F23:F24"/>
    <mergeCell ref="G23:G24"/>
    <mergeCell ref="G20:G21"/>
    <mergeCell ref="C18:C19"/>
    <mergeCell ref="D18:D19"/>
    <mergeCell ref="E18:E19"/>
    <mergeCell ref="F18:F19"/>
    <mergeCell ref="G18:G19"/>
    <mergeCell ref="C20:C21"/>
    <mergeCell ref="D20:D21"/>
    <mergeCell ref="E20:E21"/>
    <mergeCell ref="F20:F21"/>
    <mergeCell ref="B15:J15"/>
    <mergeCell ref="C16:C17"/>
    <mergeCell ref="D16:D17"/>
    <mergeCell ref="E16:E17"/>
    <mergeCell ref="F16:F17"/>
    <mergeCell ref="G16:G17"/>
    <mergeCell ref="G11:G12"/>
    <mergeCell ref="C9:C10"/>
    <mergeCell ref="D9:D10"/>
    <mergeCell ref="E9:E10"/>
    <mergeCell ref="F9:F10"/>
    <mergeCell ref="G9:G10"/>
    <mergeCell ref="C11:C12"/>
    <mergeCell ref="D11:D12"/>
    <mergeCell ref="E11:E12"/>
    <mergeCell ref="F11:F12"/>
    <mergeCell ref="B5:J5"/>
    <mergeCell ref="B6:J6"/>
    <mergeCell ref="C7:C8"/>
    <mergeCell ref="D7:D8"/>
    <mergeCell ref="E7:E8"/>
    <mergeCell ref="F7:F8"/>
    <mergeCell ref="G7:G8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J8 H11 H16:I17 H12:I12 B15 C15:J15 H10:I10 H14:I14 H9 H1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2C56-2B6C-4E0B-86CF-F7B5E24CBEF4}">
  <sheetPr>
    <tabColor theme="0"/>
    <pageSetUpPr fitToPage="1"/>
  </sheetPr>
  <dimension ref="B1:R40"/>
  <sheetViews>
    <sheetView tabSelected="1" zoomScaleNormal="100" workbookViewId="0">
      <selection activeCell="H17" sqref="H17"/>
    </sheetView>
  </sheetViews>
  <sheetFormatPr defaultColWidth="9.140625" defaultRowHeight="14.25" x14ac:dyDescent="0.25"/>
  <cols>
    <col min="1" max="1" width="3.5703125" style="4" customWidth="1"/>
    <col min="2" max="2" width="16.85546875" style="4" customWidth="1"/>
    <col min="3" max="3" width="25.140625" style="5" customWidth="1"/>
    <col min="4" max="4" width="7.28515625" style="4" customWidth="1"/>
    <col min="5" max="5" width="15.5703125" style="4" bestFit="1" customWidth="1"/>
    <col min="6" max="8" width="9.140625" style="4"/>
    <col min="9" max="10" width="9.140625" style="4" customWidth="1"/>
    <col min="11" max="11" width="14.7109375" style="4" customWidth="1"/>
    <col min="12" max="12" width="9.140625" style="4" customWidth="1"/>
    <col min="13" max="13" width="14.7109375" style="4" customWidth="1"/>
    <col min="14" max="16384" width="9.140625" style="4"/>
  </cols>
  <sheetData>
    <row r="1" spans="2:12" ht="30" customHeight="1" thickBot="1" x14ac:dyDescent="0.3"/>
    <row r="2" spans="2:12" s="6" customFormat="1" ht="19.5" customHeight="1" thickBot="1" x14ac:dyDescent="0.25">
      <c r="B2" s="406" t="s">
        <v>409</v>
      </c>
      <c r="C2" s="255"/>
      <c r="D2" s="14"/>
      <c r="E2" s="7"/>
      <c r="F2" s="7"/>
      <c r="G2" s="7"/>
      <c r="H2" s="7"/>
    </row>
    <row r="3" spans="2:12" s="8" customFormat="1" ht="18.75" customHeight="1" x14ac:dyDescent="0.2">
      <c r="B3" s="197" t="s">
        <v>319</v>
      </c>
      <c r="C3" s="407" t="s">
        <v>328</v>
      </c>
      <c r="E3" s="7"/>
      <c r="F3" s="7"/>
      <c r="G3" s="7"/>
      <c r="H3" s="7"/>
    </row>
    <row r="4" spans="2:12" s="8" customFormat="1" ht="18.75" customHeight="1" thickBot="1" x14ac:dyDescent="0.25">
      <c r="B4" s="199"/>
      <c r="C4" s="408"/>
      <c r="E4" s="7"/>
      <c r="F4" s="7"/>
      <c r="G4" s="7"/>
      <c r="H4" s="7"/>
    </row>
    <row r="5" spans="2:12" ht="15.75" customHeight="1" thickBot="1" x14ac:dyDescent="0.25">
      <c r="B5" s="306" t="s">
        <v>411</v>
      </c>
      <c r="C5" s="309"/>
      <c r="E5" s="7"/>
      <c r="F5" s="7"/>
      <c r="G5" s="7"/>
      <c r="H5" s="7"/>
    </row>
    <row r="6" spans="2:12" ht="15.75" customHeight="1" thickBot="1" x14ac:dyDescent="0.25">
      <c r="B6" s="235" t="s">
        <v>412</v>
      </c>
      <c r="C6" s="237"/>
      <c r="E6" s="7"/>
      <c r="F6" s="7"/>
      <c r="G6" s="7"/>
      <c r="H6" s="7"/>
    </row>
    <row r="7" spans="2:12" ht="16.5" customHeight="1" thickBot="1" x14ac:dyDescent="0.25">
      <c r="B7" s="2" t="s">
        <v>320</v>
      </c>
      <c r="C7" s="9">
        <f>PROFISSIONAIS!L66</f>
        <v>0</v>
      </c>
      <c r="E7" s="7"/>
      <c r="F7" s="7"/>
      <c r="G7" s="7"/>
      <c r="H7" s="7"/>
      <c r="I7" s="8" t="str">
        <f>IF(A7&lt;&gt;"",MAX($I$1:I6)+1,"")</f>
        <v/>
      </c>
      <c r="J7" s="7" t="str">
        <f>IFERROR(INDEX($A$7:$A$15,MATCH(ROW(A1),$I$7:$I15,0)),"")</f>
        <v/>
      </c>
      <c r="K7" s="7" t="str">
        <f>IFERROR(INDEX(#REF!,MATCH(ROW(#REF!),$I$7:$I15,0)),"")</f>
        <v/>
      </c>
      <c r="L7" s="7" t="str">
        <f>IFERROR(INDEX(#REF!,MATCH(ROW(#REF!),$I$7:$I15,0)),"")</f>
        <v/>
      </c>
    </row>
    <row r="8" spans="2:12" ht="15" thickBot="1" x14ac:dyDescent="0.25">
      <c r="B8" s="2" t="s">
        <v>321</v>
      </c>
      <c r="C8" s="10">
        <f>DESLOCAMENTO!K14</f>
        <v>0</v>
      </c>
      <c r="I8" s="8" t="str">
        <f>IF(A8&lt;&gt;"",MAX($I$1:I7)+1,"")</f>
        <v/>
      </c>
      <c r="J8" s="7"/>
      <c r="K8" s="7" t="str">
        <f>IFERROR(INDEX(#REF!,MATCH(ROW(#REF!),$I$7:$I15,0)),"")</f>
        <v/>
      </c>
      <c r="L8" s="7" t="str">
        <f>IFERROR(INDEX(#REF!,MATCH(ROW(#REF!),$I$7:$I15,0)),"")</f>
        <v/>
      </c>
    </row>
    <row r="9" spans="2:12" ht="16.5" customHeight="1" thickBot="1" x14ac:dyDescent="0.25">
      <c r="B9" s="2" t="s">
        <v>322</v>
      </c>
      <c r="C9" s="9">
        <v>0</v>
      </c>
      <c r="I9" s="8" t="str">
        <f>IF(A9&lt;&gt;"",MAX($I$1:I8)+1,"")</f>
        <v/>
      </c>
      <c r="J9" s="7" t="str">
        <f>IFERROR(INDEX($A$7:$A$15,MATCH(ROW(A3),$I$7:$I17,0)),"")</f>
        <v/>
      </c>
      <c r="K9" s="7" t="str">
        <f>IFERROR(INDEX(#REF!,MATCH(ROW(#REF!),$I$7:$I17,0)),"")</f>
        <v/>
      </c>
      <c r="L9" s="7" t="str">
        <f>IFERROR(INDEX(#REF!,MATCH(ROW(#REF!),$I$7:$I17,0)),"")</f>
        <v/>
      </c>
    </row>
    <row r="10" spans="2:12" ht="15" thickBot="1" x14ac:dyDescent="0.25">
      <c r="B10" s="2" t="s">
        <v>323</v>
      </c>
      <c r="C10" s="10">
        <f>PLOTAGEM!G22</f>
        <v>0</v>
      </c>
      <c r="I10" s="8" t="str">
        <f>IF(A10&lt;&gt;"",MAX($I$1:I9)+1,"")</f>
        <v/>
      </c>
      <c r="J10" s="7" t="str">
        <f>IFERROR(INDEX($A$7:$A$15,MATCH(ROW(A4),$I$7:$I18,0)),"")</f>
        <v/>
      </c>
      <c r="K10" s="7" t="str">
        <f>IFERROR(INDEX(#REF!,MATCH(ROW(#REF!),$I$7:$I18,0)),"")</f>
        <v/>
      </c>
      <c r="L10" s="7" t="str">
        <f>IFERROR(INDEX(#REF!,MATCH(ROW(#REF!),$I$7:$I18,0)),"")</f>
        <v/>
      </c>
    </row>
    <row r="11" spans="2:12" ht="16.5" customHeight="1" thickBot="1" x14ac:dyDescent="0.25">
      <c r="B11" s="2" t="s">
        <v>324</v>
      </c>
      <c r="C11" s="9">
        <f>LEV_TOPOG!I20</f>
        <v>0</v>
      </c>
      <c r="I11" s="8" t="str">
        <f>IF(A11&lt;&gt;"",MAX($I$1:I10)+1,"")</f>
        <v/>
      </c>
      <c r="J11" s="7" t="str">
        <f>IFERROR(INDEX($A$7:$A$15,MATCH(ROW(A5),$I$7:$I18,0)),"")</f>
        <v/>
      </c>
      <c r="K11" s="7" t="str">
        <f>IFERROR(INDEX(#REF!,MATCH(ROW(#REF!),$I$7:$I18,0)),"")</f>
        <v/>
      </c>
      <c r="L11" s="7" t="str">
        <f>IFERROR(INDEX(#REF!,MATCH(ROW(#REF!),$I$7:$I18,0)),"")</f>
        <v/>
      </c>
    </row>
    <row r="12" spans="2:12" ht="15" thickBot="1" x14ac:dyDescent="0.25">
      <c r="B12" s="2" t="s">
        <v>325</v>
      </c>
      <c r="C12" s="10">
        <v>0</v>
      </c>
      <c r="I12" s="8" t="str">
        <f>IF(A12&lt;&gt;"",MAX($I$1:I11)+1,"")</f>
        <v/>
      </c>
      <c r="J12" s="7" t="str">
        <f>IFERROR(INDEX($A$7:$A$15,MATCH(ROW(A6),$I$7:$I18,0)),"")</f>
        <v/>
      </c>
      <c r="K12" s="7" t="str">
        <f>IFERROR(INDEX(#REF!,MATCH(ROW(#REF!),$I$7:$I18,0)),"")</f>
        <v/>
      </c>
      <c r="L12" s="7" t="str">
        <f>IFERROR(INDEX(#REF!,MATCH(ROW(#REF!),$I$7:$I18,0)),"")</f>
        <v/>
      </c>
    </row>
    <row r="13" spans="2:12" ht="16.5" customHeight="1" thickBot="1" x14ac:dyDescent="0.25">
      <c r="B13" s="2" t="s">
        <v>326</v>
      </c>
      <c r="C13" s="9">
        <f>ORÇAMENTO!H50</f>
        <v>0</v>
      </c>
      <c r="I13" s="8" t="str">
        <f>IF(A13&lt;&gt;"",MAX($I$1:I12)+1,"")</f>
        <v/>
      </c>
      <c r="J13" s="7" t="str">
        <f>IFERROR(INDEX($A$7:$A$15,MATCH(ROW(A7),$I$7:$I19,0)),"")</f>
        <v/>
      </c>
      <c r="K13" s="7" t="str">
        <f>IFERROR(INDEX(#REF!,MATCH(ROW(#REF!),$I$7:$I19,0)),"")</f>
        <v/>
      </c>
      <c r="L13" s="7" t="str">
        <f>IFERROR(INDEX(#REF!,MATCH(ROW(#REF!),$I$7:$I19,0)),"")</f>
        <v/>
      </c>
    </row>
    <row r="14" spans="2:12" ht="16.5" customHeight="1" thickBot="1" x14ac:dyDescent="0.25">
      <c r="B14" s="3" t="s">
        <v>327</v>
      </c>
      <c r="C14" s="9">
        <f>PROJETOS1!H109</f>
        <v>0</v>
      </c>
      <c r="I14" s="8"/>
      <c r="J14" s="7"/>
      <c r="K14" s="7"/>
      <c r="L14" s="7"/>
    </row>
    <row r="15" spans="2:12" ht="15" thickBot="1" x14ac:dyDescent="0.25">
      <c r="B15" s="3" t="s">
        <v>329</v>
      </c>
      <c r="C15" s="10">
        <f>PROJETOS2!I78</f>
        <v>0</v>
      </c>
      <c r="I15" s="8" t="str">
        <f>IF(A15&lt;&gt;"",MAX($I$1:I13)+1,"")</f>
        <v/>
      </c>
      <c r="J15" s="7" t="str">
        <f>IFERROR(INDEX($A$7:$A$15,MATCH(ROW(A8),$I$7:$I20,0)),"")</f>
        <v/>
      </c>
      <c r="K15" s="7" t="str">
        <f>IFERROR(INDEX(#REF!,MATCH(ROW(#REF!),$I$7:$I20,0)),"")</f>
        <v/>
      </c>
      <c r="L15" s="7" t="str">
        <f>IFERROR(INDEX(#REF!,MATCH(ROW(#REF!),$I$7:$I20,0)),"")</f>
        <v/>
      </c>
    </row>
    <row r="16" spans="2:12" ht="15" thickBot="1" x14ac:dyDescent="0.25">
      <c r="B16" s="3" t="s">
        <v>384</v>
      </c>
      <c r="C16" s="9">
        <f>RELATÓRIOS!J29</f>
        <v>0</v>
      </c>
      <c r="I16" s="8" t="str">
        <f>IF(A16&lt;&gt;"",MAX($I$1:I14)+1,"")</f>
        <v/>
      </c>
      <c r="J16" s="7" t="str">
        <f>IFERROR(INDEX($A$7:$A$15,MATCH(ROW(A9),$I$7:$I21,0)),"")</f>
        <v/>
      </c>
      <c r="K16" s="7" t="str">
        <f>IFERROR(INDEX(#REF!,MATCH(ROW(#REF!),$I$7:$I21,0)),"")</f>
        <v/>
      </c>
      <c r="L16" s="7" t="str">
        <f>IFERROR(INDEX(#REF!,MATCH(ROW(#REF!),$I$7:$I21,0)),"")</f>
        <v/>
      </c>
    </row>
    <row r="17" spans="2:5" ht="23.25" customHeight="1" thickBot="1" x14ac:dyDescent="0.3">
      <c r="B17" s="11" t="s">
        <v>410</v>
      </c>
      <c r="C17" s="12">
        <f>SUM(C7:C16)</f>
        <v>0</v>
      </c>
      <c r="E17" s="13"/>
    </row>
    <row r="18" spans="2:5" ht="14.45" customHeight="1" x14ac:dyDescent="0.25"/>
    <row r="21" spans="2:5" ht="35.25" customHeight="1" x14ac:dyDescent="0.25"/>
    <row r="22" spans="2:5" ht="23.25" customHeight="1" x14ac:dyDescent="0.25"/>
    <row r="23" spans="2:5" ht="27" customHeight="1" x14ac:dyDescent="0.25"/>
    <row r="24" spans="2:5" ht="28.5" customHeight="1" x14ac:dyDescent="0.25"/>
    <row r="25" spans="2:5" ht="30" customHeight="1" x14ac:dyDescent="0.25"/>
    <row r="26" spans="2:5" ht="18.75" customHeight="1" x14ac:dyDescent="0.25"/>
    <row r="40" spans="2:18" s="5" customFormat="1" ht="15" customHeight="1" x14ac:dyDescent="0.25">
      <c r="B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5">
    <mergeCell ref="B5:C5"/>
    <mergeCell ref="B6:C6"/>
    <mergeCell ref="B2:C2"/>
    <mergeCell ref="B3:B4"/>
    <mergeCell ref="C3:C4"/>
  </mergeCells>
  <pageMargins left="0.511811024" right="0.511811024" top="0.78740157499999996" bottom="0.78740157499999996" header="0.31496062000000002" footer="0.31496062000000002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1:W61"/>
  <sheetViews>
    <sheetView zoomScaleNormal="100" workbookViewId="0">
      <selection activeCell="P8" sqref="P8"/>
    </sheetView>
  </sheetViews>
  <sheetFormatPr defaultRowHeight="15" x14ac:dyDescent="0.2"/>
  <cols>
    <col min="1" max="1" width="0.85546875" style="7" customWidth="1"/>
    <col min="2" max="2" width="22.28515625" style="4" customWidth="1"/>
    <col min="3" max="3" width="13.140625" style="4" customWidth="1"/>
    <col min="4" max="4" width="14" style="4" customWidth="1"/>
    <col min="5" max="5" width="6.140625" style="4" customWidth="1"/>
    <col min="6" max="6" width="7.7109375" style="4" customWidth="1"/>
    <col min="7" max="7" width="14" style="4" customWidth="1"/>
    <col min="8" max="8" width="8" style="33" customWidth="1"/>
    <col min="9" max="9" width="7.5703125" style="142" customWidth="1"/>
    <col min="10" max="10" width="17.85546875" style="5" bestFit="1" customWidth="1"/>
    <col min="11" max="11" width="13.7109375" style="33" customWidth="1"/>
    <col min="12" max="12" width="8.7109375" style="143" customWidth="1"/>
    <col min="13" max="13" width="16.42578125" style="13" bestFit="1" customWidth="1"/>
    <col min="14" max="14" width="5.28515625" style="13" customWidth="1"/>
    <col min="15" max="15" width="5.5703125" style="7" hidden="1" customWidth="1"/>
    <col min="16" max="16" width="15.85546875" style="7" customWidth="1"/>
    <col min="17" max="17" width="9.28515625" style="7" bestFit="1" customWidth="1"/>
    <col min="18" max="16384" width="9.140625" style="7"/>
  </cols>
  <sheetData>
    <row r="1" spans="2:23" ht="30" customHeight="1" thickBot="1" x14ac:dyDescent="0.25"/>
    <row r="2" spans="2:23" ht="22.5" customHeight="1" thickBot="1" x14ac:dyDescent="0.25">
      <c r="B2" s="212" t="s">
        <v>405</v>
      </c>
      <c r="C2" s="213"/>
      <c r="D2" s="213"/>
      <c r="E2" s="255"/>
      <c r="F2" s="255"/>
      <c r="G2" s="255"/>
      <c r="H2" s="255"/>
      <c r="I2" s="255"/>
      <c r="J2" s="256"/>
      <c r="K2" s="255"/>
      <c r="L2" s="255"/>
      <c r="M2" s="257"/>
      <c r="N2" s="160"/>
    </row>
    <row r="3" spans="2:23" ht="27" customHeight="1" x14ac:dyDescent="0.2">
      <c r="B3" s="215" t="s">
        <v>19</v>
      </c>
      <c r="C3" s="219" t="s">
        <v>2</v>
      </c>
      <c r="D3" s="217" t="s">
        <v>3</v>
      </c>
      <c r="E3" s="217" t="s">
        <v>310</v>
      </c>
      <c r="F3" s="219"/>
      <c r="G3" s="215" t="s">
        <v>311</v>
      </c>
      <c r="H3" s="218" t="s">
        <v>308</v>
      </c>
      <c r="I3" s="218"/>
      <c r="J3" s="258"/>
      <c r="K3" s="259" t="s">
        <v>309</v>
      </c>
      <c r="L3" s="260"/>
      <c r="M3" s="258"/>
      <c r="N3" s="20"/>
      <c r="P3" s="50" t="s">
        <v>4</v>
      </c>
      <c r="Q3" s="41"/>
    </row>
    <row r="4" spans="2:23" ht="24.75" customHeight="1" thickBot="1" x14ac:dyDescent="0.25">
      <c r="B4" s="216"/>
      <c r="C4" s="222"/>
      <c r="D4" s="220"/>
      <c r="E4" s="220"/>
      <c r="F4" s="222"/>
      <c r="G4" s="216"/>
      <c r="H4" s="221" t="s">
        <v>12</v>
      </c>
      <c r="I4" s="221"/>
      <c r="J4" s="261"/>
      <c r="K4" s="262" t="s">
        <v>13</v>
      </c>
      <c r="L4" s="263"/>
      <c r="M4" s="264"/>
      <c r="N4" s="72"/>
      <c r="P4" s="42">
        <v>0.2944</v>
      </c>
      <c r="Q4" s="43">
        <f>1+P4</f>
        <v>1.2944</v>
      </c>
    </row>
    <row r="5" spans="2:23" ht="17.25" customHeight="1" x14ac:dyDescent="0.2">
      <c r="B5" s="215" t="s">
        <v>270</v>
      </c>
      <c r="C5" s="268" t="s">
        <v>435</v>
      </c>
      <c r="D5" s="275">
        <v>54001013</v>
      </c>
      <c r="E5" s="249"/>
      <c r="F5" s="250"/>
      <c r="G5" s="249">
        <f>E5*$Q$4</f>
        <v>0</v>
      </c>
      <c r="H5" s="144"/>
      <c r="I5" s="145"/>
      <c r="J5" s="146"/>
      <c r="K5" s="147" t="s">
        <v>14</v>
      </c>
      <c r="L5" s="148">
        <v>4</v>
      </c>
      <c r="M5" s="149" t="s">
        <v>9</v>
      </c>
      <c r="N5" s="161"/>
      <c r="U5" s="8"/>
      <c r="V5" s="7" t="str">
        <f>IFERROR(INDEX($D$5:$D$7,MATCH(ROW(D2),$U$5:$U7,0)),"")</f>
        <v/>
      </c>
      <c r="W5" s="8"/>
    </row>
    <row r="6" spans="2:23" ht="17.25" customHeight="1" x14ac:dyDescent="0.2">
      <c r="B6" s="266"/>
      <c r="C6" s="269"/>
      <c r="D6" s="276"/>
      <c r="E6" s="251"/>
      <c r="F6" s="252"/>
      <c r="G6" s="251"/>
      <c r="H6" s="156" t="s">
        <v>15</v>
      </c>
      <c r="I6" s="126">
        <v>6000</v>
      </c>
      <c r="J6" s="157">
        <f>I6*G5</f>
        <v>0</v>
      </c>
      <c r="K6" s="158" t="s">
        <v>15</v>
      </c>
      <c r="L6" s="126">
        <f>I6*L5</f>
        <v>24000</v>
      </c>
      <c r="M6" s="159">
        <f>G5*L6</f>
        <v>0</v>
      </c>
      <c r="N6" s="26"/>
      <c r="U6" s="8" t="str">
        <f>IF(D6&lt;&gt;"",MAX($U$2:U5)+1,"")</f>
        <v/>
      </c>
      <c r="V6" s="7" t="str">
        <f>IFERROR(INDEX($D$5:$D$7,MATCH(ROW(D3),$U$5:$U14,0)),"")</f>
        <v/>
      </c>
      <c r="W6" s="8"/>
    </row>
    <row r="7" spans="2:23" ht="17.25" customHeight="1" thickBot="1" x14ac:dyDescent="0.25">
      <c r="B7" s="267"/>
      <c r="C7" s="270"/>
      <c r="D7" s="277"/>
      <c r="E7" s="253"/>
      <c r="F7" s="254"/>
      <c r="G7" s="253"/>
      <c r="H7" s="150" t="s">
        <v>16</v>
      </c>
      <c r="I7" s="151">
        <f>I6*12</f>
        <v>72000</v>
      </c>
      <c r="J7" s="152">
        <f>I7*G5</f>
        <v>0</v>
      </c>
      <c r="K7" s="153" t="s">
        <v>17</v>
      </c>
      <c r="L7" s="151">
        <f>I7*L5</f>
        <v>288000</v>
      </c>
      <c r="M7" s="154">
        <f>G5*L7</f>
        <v>0</v>
      </c>
      <c r="N7" s="26"/>
      <c r="O7" s="7" t="s">
        <v>137</v>
      </c>
      <c r="U7" s="8" t="str">
        <f>IF(D7&lt;&gt;"",MAX($U$2:U6)+1,"")</f>
        <v/>
      </c>
      <c r="V7" s="7" t="str">
        <f>IFERROR(INDEX($D$5:$D$7,MATCH(ROW(D4),$U$5:$U15,0)),"")</f>
        <v/>
      </c>
      <c r="W7" s="8"/>
    </row>
    <row r="8" spans="2:23" ht="17.25" customHeight="1" x14ac:dyDescent="0.2">
      <c r="B8" s="215" t="s">
        <v>386</v>
      </c>
      <c r="C8" s="268" t="s">
        <v>435</v>
      </c>
      <c r="D8" s="200">
        <v>54001011</v>
      </c>
      <c r="E8" s="249"/>
      <c r="F8" s="250"/>
      <c r="G8" s="249">
        <f t="shared" ref="G8" si="0">E8*$Q$4</f>
        <v>0</v>
      </c>
      <c r="H8" s="144"/>
      <c r="I8" s="145"/>
      <c r="J8" s="146"/>
      <c r="K8" s="147" t="s">
        <v>14</v>
      </c>
      <c r="L8" s="148">
        <v>1</v>
      </c>
      <c r="M8" s="149" t="s">
        <v>9</v>
      </c>
      <c r="N8" s="161"/>
      <c r="U8" s="8"/>
      <c r="W8" s="8"/>
    </row>
    <row r="9" spans="2:23" ht="17.25" customHeight="1" x14ac:dyDescent="0.2">
      <c r="B9" s="266"/>
      <c r="C9" s="269"/>
      <c r="D9" s="201"/>
      <c r="E9" s="251"/>
      <c r="F9" s="252"/>
      <c r="G9" s="251"/>
      <c r="H9" s="156" t="s">
        <v>154</v>
      </c>
      <c r="I9" s="126">
        <v>10</v>
      </c>
      <c r="J9" s="157">
        <f>I9*G8</f>
        <v>0</v>
      </c>
      <c r="K9" s="156" t="s">
        <v>154</v>
      </c>
      <c r="L9" s="126">
        <f>I9*L8</f>
        <v>10</v>
      </c>
      <c r="M9" s="159">
        <f>G8*L9</f>
        <v>0</v>
      </c>
      <c r="N9" s="26"/>
      <c r="U9" s="8"/>
      <c r="W9" s="8"/>
    </row>
    <row r="10" spans="2:23" ht="17.25" customHeight="1" thickBot="1" x14ac:dyDescent="0.25">
      <c r="B10" s="267"/>
      <c r="C10" s="270"/>
      <c r="D10" s="202"/>
      <c r="E10" s="253"/>
      <c r="F10" s="254"/>
      <c r="G10" s="253"/>
      <c r="H10" s="150" t="s">
        <v>155</v>
      </c>
      <c r="I10" s="151">
        <f>I9*12</f>
        <v>120</v>
      </c>
      <c r="J10" s="152">
        <f>I10*G8</f>
        <v>0</v>
      </c>
      <c r="K10" s="150" t="s">
        <v>155</v>
      </c>
      <c r="L10" s="151">
        <f>I10*L8</f>
        <v>120</v>
      </c>
      <c r="M10" s="154">
        <f>G8*L10</f>
        <v>0</v>
      </c>
      <c r="N10" s="26"/>
      <c r="O10" s="7" t="s">
        <v>137</v>
      </c>
      <c r="U10" s="8"/>
      <c r="W10" s="8"/>
    </row>
    <row r="11" spans="2:23" ht="17.25" customHeight="1" x14ac:dyDescent="0.2">
      <c r="B11" s="215" t="s">
        <v>156</v>
      </c>
      <c r="C11" s="268" t="s">
        <v>435</v>
      </c>
      <c r="D11" s="275">
        <v>54001012</v>
      </c>
      <c r="E11" s="249"/>
      <c r="F11" s="250"/>
      <c r="G11" s="249">
        <f t="shared" ref="G11" si="1">E11*$Q$4</f>
        <v>0</v>
      </c>
      <c r="H11" s="144"/>
      <c r="I11" s="145"/>
      <c r="J11" s="146"/>
      <c r="K11" s="147" t="s">
        <v>14</v>
      </c>
      <c r="L11" s="148">
        <v>4</v>
      </c>
      <c r="M11" s="149" t="s">
        <v>9</v>
      </c>
      <c r="N11" s="161"/>
      <c r="U11" s="8"/>
      <c r="V11" s="7" t="str">
        <f>IFERROR(INDEX($D$5:$D$7,MATCH(ROW(D8),$U$5:$U13,0)),"")</f>
        <v/>
      </c>
      <c r="W11" s="8"/>
    </row>
    <row r="12" spans="2:23" ht="17.25" customHeight="1" x14ac:dyDescent="0.2">
      <c r="B12" s="266"/>
      <c r="C12" s="269"/>
      <c r="D12" s="276"/>
      <c r="E12" s="251"/>
      <c r="F12" s="252"/>
      <c r="G12" s="251"/>
      <c r="H12" s="156" t="s">
        <v>154</v>
      </c>
      <c r="I12" s="126">
        <v>10</v>
      </c>
      <c r="J12" s="157">
        <f>I12*G11</f>
        <v>0</v>
      </c>
      <c r="K12" s="156" t="s">
        <v>154</v>
      </c>
      <c r="L12" s="126">
        <f>I12*L11</f>
        <v>40</v>
      </c>
      <c r="M12" s="159">
        <f>G11*L12</f>
        <v>0</v>
      </c>
      <c r="N12" s="26"/>
      <c r="U12" s="8" t="str">
        <f>IF(D12&lt;&gt;"",MAX($U$2:U11)+1,"")</f>
        <v/>
      </c>
      <c r="V12" s="7" t="str">
        <f>IFERROR(INDEX($D$5:$D$7,MATCH(ROW(D9),$U$5:$U17,0)),"")</f>
        <v/>
      </c>
      <c r="W12" s="8"/>
    </row>
    <row r="13" spans="2:23" ht="17.25" customHeight="1" thickBot="1" x14ac:dyDescent="0.25">
      <c r="B13" s="267"/>
      <c r="C13" s="270"/>
      <c r="D13" s="277"/>
      <c r="E13" s="253"/>
      <c r="F13" s="254"/>
      <c r="G13" s="253"/>
      <c r="H13" s="150" t="s">
        <v>155</v>
      </c>
      <c r="I13" s="151">
        <f>I12*12</f>
        <v>120</v>
      </c>
      <c r="J13" s="152">
        <f>I13*G11</f>
        <v>0</v>
      </c>
      <c r="K13" s="150" t="s">
        <v>155</v>
      </c>
      <c r="L13" s="151">
        <f>I13*L11</f>
        <v>480</v>
      </c>
      <c r="M13" s="154">
        <f>G11*L13</f>
        <v>0</v>
      </c>
      <c r="N13" s="26"/>
      <c r="O13" s="7" t="s">
        <v>137</v>
      </c>
      <c r="U13" s="8" t="str">
        <f>IF(D13&lt;&gt;"",MAX($U$2:U12)+1,"")</f>
        <v/>
      </c>
      <c r="V13" s="7" t="str">
        <f>IFERROR(INDEX($D$5:$D$7,MATCH(ROW(D10),$U$5:$U18,0)),"")</f>
        <v/>
      </c>
      <c r="W13" s="8"/>
    </row>
    <row r="14" spans="2:23" ht="18" customHeight="1" x14ac:dyDescent="0.2">
      <c r="I14" s="271" t="s">
        <v>11</v>
      </c>
      <c r="J14" s="272"/>
      <c r="K14" s="274">
        <f>SUMIF(O5:O13,"S",M5:M13)</f>
        <v>0</v>
      </c>
      <c r="L14" s="230"/>
      <c r="M14" s="231"/>
      <c r="N14" s="162"/>
      <c r="U14" s="8" t="str">
        <f>IF(D14&lt;&gt;"",MAX($U$2:U7)+1,"")</f>
        <v/>
      </c>
      <c r="V14" s="7" t="str">
        <f>IFERROR(INDEX($D$5:$D$61,MATCH(ROW(C7),$U$5:$U53,0)),"")</f>
        <v/>
      </c>
      <c r="W14" s="8"/>
    </row>
    <row r="15" spans="2:23" ht="21" thickBot="1" x14ac:dyDescent="0.25">
      <c r="E15" s="155"/>
      <c r="F15" s="155"/>
      <c r="G15" s="155"/>
      <c r="I15" s="226"/>
      <c r="J15" s="273"/>
      <c r="K15" s="232"/>
      <c r="L15" s="233"/>
      <c r="M15" s="234"/>
      <c r="N15" s="162"/>
      <c r="U15" s="8"/>
      <c r="W15" s="8"/>
    </row>
    <row r="16" spans="2:23" ht="14.25" x14ac:dyDescent="0.2"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99"/>
      <c r="O16" s="100"/>
    </row>
    <row r="17" spans="21:23" x14ac:dyDescent="0.2">
      <c r="U17" s="8"/>
      <c r="W17" s="8"/>
    </row>
    <row r="18" spans="21:23" x14ac:dyDescent="0.2">
      <c r="U18" s="8"/>
      <c r="W18" s="8"/>
    </row>
    <row r="19" spans="21:23" x14ac:dyDescent="0.2">
      <c r="U19" s="8"/>
      <c r="W19" s="8"/>
    </row>
    <row r="20" spans="21:23" x14ac:dyDescent="0.2">
      <c r="U20" s="8"/>
      <c r="W20" s="8"/>
    </row>
    <row r="21" spans="21:23" x14ac:dyDescent="0.2">
      <c r="U21" s="8"/>
      <c r="W21" s="8"/>
    </row>
    <row r="22" spans="21:23" x14ac:dyDescent="0.2">
      <c r="U22" s="8"/>
      <c r="W22" s="8"/>
    </row>
    <row r="23" spans="21:23" x14ac:dyDescent="0.2">
      <c r="U23" s="8"/>
      <c r="W23" s="8"/>
    </row>
    <row r="24" spans="21:23" x14ac:dyDescent="0.2">
      <c r="U24" s="8"/>
    </row>
    <row r="25" spans="21:23" x14ac:dyDescent="0.2">
      <c r="U25" s="8"/>
    </row>
    <row r="26" spans="21:23" x14ac:dyDescent="0.2">
      <c r="U26" s="8"/>
    </row>
    <row r="27" spans="21:23" x14ac:dyDescent="0.2">
      <c r="U27" s="8"/>
    </row>
    <row r="28" spans="21:23" x14ac:dyDescent="0.2">
      <c r="U28" s="8"/>
    </row>
    <row r="29" spans="21:23" x14ac:dyDescent="0.2">
      <c r="U29" s="8"/>
    </row>
    <row r="30" spans="21:23" x14ac:dyDescent="0.2">
      <c r="U30" s="8"/>
    </row>
    <row r="31" spans="21:23" x14ac:dyDescent="0.2">
      <c r="U31" s="8"/>
    </row>
    <row r="32" spans="21:23" x14ac:dyDescent="0.2">
      <c r="U32" s="8"/>
    </row>
    <row r="33" spans="21:21" x14ac:dyDescent="0.2">
      <c r="U33" s="8"/>
    </row>
    <row r="34" spans="21:21" x14ac:dyDescent="0.2">
      <c r="U34" s="8"/>
    </row>
    <row r="35" spans="21:21" x14ac:dyDescent="0.2">
      <c r="U35" s="8"/>
    </row>
    <row r="36" spans="21:21" x14ac:dyDescent="0.2">
      <c r="U36" s="8"/>
    </row>
    <row r="37" spans="21:21" x14ac:dyDescent="0.2">
      <c r="U37" s="8"/>
    </row>
    <row r="38" spans="21:21" x14ac:dyDescent="0.2">
      <c r="U38" s="8"/>
    </row>
    <row r="39" spans="21:21" x14ac:dyDescent="0.2">
      <c r="U39" s="8"/>
    </row>
    <row r="40" spans="21:21" x14ac:dyDescent="0.2">
      <c r="U40" s="8"/>
    </row>
    <row r="41" spans="21:21" x14ac:dyDescent="0.2">
      <c r="U41" s="8"/>
    </row>
    <row r="42" spans="21:21" x14ac:dyDescent="0.2">
      <c r="U42" s="8"/>
    </row>
    <row r="43" spans="21:21" x14ac:dyDescent="0.2">
      <c r="U43" s="8"/>
    </row>
    <row r="44" spans="21:21" x14ac:dyDescent="0.2">
      <c r="U44" s="8"/>
    </row>
    <row r="45" spans="21:21" x14ac:dyDescent="0.2">
      <c r="U45" s="8" t="str">
        <f>IF(C45&lt;&gt;"",MAX($U$2:U44)+1,"")</f>
        <v/>
      </c>
    </row>
    <row r="46" spans="21:21" x14ac:dyDescent="0.2">
      <c r="U46" s="8" t="str">
        <f>IF(C46&lt;&gt;"",MAX($U$2:U45)+1,"")</f>
        <v/>
      </c>
    </row>
    <row r="47" spans="21:21" x14ac:dyDescent="0.2">
      <c r="U47" s="8" t="str">
        <f>IF(C47&lt;&gt;"",MAX($U$2:U46)+1,"")</f>
        <v/>
      </c>
    </row>
    <row r="48" spans="21:21" x14ac:dyDescent="0.2">
      <c r="U48" s="8" t="str">
        <f>IF(C48&lt;&gt;"",MAX($U$2:U47)+1,"")</f>
        <v/>
      </c>
    </row>
    <row r="49" spans="21:21" x14ac:dyDescent="0.2">
      <c r="U49" s="8" t="str">
        <f>IF(C49&lt;&gt;"",MAX($U$2:U48)+1,"")</f>
        <v/>
      </c>
    </row>
    <row r="50" spans="21:21" x14ac:dyDescent="0.2">
      <c r="U50" s="8" t="str">
        <f>IF(C50&lt;&gt;"",MAX($U$2:U49)+1,"")</f>
        <v/>
      </c>
    </row>
    <row r="51" spans="21:21" x14ac:dyDescent="0.2">
      <c r="U51" s="8" t="str">
        <f>IF(C51&lt;&gt;"",MAX($U$2:U50)+1,"")</f>
        <v/>
      </c>
    </row>
    <row r="52" spans="21:21" x14ac:dyDescent="0.2">
      <c r="U52" s="8" t="str">
        <f>IF(C52&lt;&gt;"",MAX($U$2:U51)+1,"")</f>
        <v/>
      </c>
    </row>
    <row r="53" spans="21:21" x14ac:dyDescent="0.2">
      <c r="U53" s="8" t="str">
        <f>IF(C53&lt;&gt;"",MAX($U$2:U52)+1,"")</f>
        <v/>
      </c>
    </row>
    <row r="54" spans="21:21" x14ac:dyDescent="0.2">
      <c r="U54" s="8" t="str">
        <f>IF(C54&lt;&gt;"",MAX($U$2:U53)+1,"")</f>
        <v/>
      </c>
    </row>
    <row r="55" spans="21:21" x14ac:dyDescent="0.2">
      <c r="U55" s="8" t="str">
        <f>IF(C55&lt;&gt;"",MAX($U$2:U54)+1,"")</f>
        <v/>
      </c>
    </row>
    <row r="56" spans="21:21" x14ac:dyDescent="0.2">
      <c r="U56" s="8" t="str">
        <f>IF(C56&lt;&gt;"",MAX($U$2:U55)+1,"")</f>
        <v/>
      </c>
    </row>
    <row r="57" spans="21:21" x14ac:dyDescent="0.2">
      <c r="U57" s="8" t="str">
        <f>IF(C57&lt;&gt;"",MAX($U$2:U56)+1,"")</f>
        <v/>
      </c>
    </row>
    <row r="58" spans="21:21" x14ac:dyDescent="0.2">
      <c r="U58" s="8" t="str">
        <f>IF(C58&lt;&gt;"",MAX($U$2:U57)+1,"")</f>
        <v/>
      </c>
    </row>
    <row r="59" spans="21:21" x14ac:dyDescent="0.2">
      <c r="U59" s="8" t="str">
        <f>IF(C59&lt;&gt;"",MAX($U$2:U58)+1,"")</f>
        <v/>
      </c>
    </row>
    <row r="60" spans="21:21" x14ac:dyDescent="0.2">
      <c r="U60" s="8" t="str">
        <f>IF(C60&lt;&gt;"",MAX($U$2:U59)+1,"")</f>
        <v/>
      </c>
    </row>
    <row r="61" spans="21:21" x14ac:dyDescent="0.2">
      <c r="U61" s="8" t="str">
        <f>IF(C61&lt;&gt;"",MAX($U$2:U60)+1,"")</f>
        <v/>
      </c>
    </row>
  </sheetData>
  <mergeCells count="28">
    <mergeCell ref="B16:M16"/>
    <mergeCell ref="B5:B7"/>
    <mergeCell ref="C5:C7"/>
    <mergeCell ref="E5:F7"/>
    <mergeCell ref="G5:G7"/>
    <mergeCell ref="I14:J15"/>
    <mergeCell ref="K14:M15"/>
    <mergeCell ref="D5:D7"/>
    <mergeCell ref="B8:B10"/>
    <mergeCell ref="C8:C10"/>
    <mergeCell ref="D8:D10"/>
    <mergeCell ref="E8:F10"/>
    <mergeCell ref="G8:G10"/>
    <mergeCell ref="B11:B13"/>
    <mergeCell ref="C11:C13"/>
    <mergeCell ref="D11:D13"/>
    <mergeCell ref="E11:F13"/>
    <mergeCell ref="G11:G13"/>
    <mergeCell ref="B2:M2"/>
    <mergeCell ref="C3:C4"/>
    <mergeCell ref="D3:D4"/>
    <mergeCell ref="H3:J3"/>
    <mergeCell ref="K3:M3"/>
    <mergeCell ref="H4:J4"/>
    <mergeCell ref="K4:M4"/>
    <mergeCell ref="B3:B4"/>
    <mergeCell ref="E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N18"/>
  <sheetViews>
    <sheetView zoomScaleNormal="100" workbookViewId="0">
      <selection activeCell="B22" sqref="B22"/>
    </sheetView>
  </sheetViews>
  <sheetFormatPr defaultColWidth="9.140625" defaultRowHeight="15" x14ac:dyDescent="0.25"/>
  <cols>
    <col min="1" max="1" width="16.42578125" style="7" customWidth="1"/>
    <col min="2" max="2" width="55.7109375" style="7" customWidth="1"/>
    <col min="3" max="3" width="18" style="7" customWidth="1"/>
    <col min="4" max="4" width="9" style="7" customWidth="1"/>
    <col min="5" max="5" width="5.42578125" style="67" customWidth="1"/>
    <col min="6" max="6" width="7.28515625" style="7" customWidth="1"/>
    <col min="7" max="12" width="9.140625" style="7"/>
    <col min="13" max="13" width="13.28515625" style="7" bestFit="1" customWidth="1"/>
    <col min="14" max="14" width="83.5703125" style="7" bestFit="1" customWidth="1"/>
    <col min="15" max="16384" width="9.140625" style="7"/>
  </cols>
  <sheetData>
    <row r="1" spans="1:14" ht="30" customHeight="1" thickBot="1" x14ac:dyDescent="0.3"/>
    <row r="2" spans="1:14" s="75" customFormat="1" ht="24.75" customHeight="1" thickBot="1" x14ac:dyDescent="0.4">
      <c r="A2" s="212" t="s">
        <v>438</v>
      </c>
      <c r="B2" s="213"/>
      <c r="C2" s="213"/>
      <c r="D2" s="213"/>
      <c r="E2" s="213"/>
      <c r="F2" s="110"/>
    </row>
    <row r="3" spans="1:14" s="4" customFormat="1" ht="18.75" customHeight="1" x14ac:dyDescent="0.25">
      <c r="A3" s="284" t="s">
        <v>3</v>
      </c>
      <c r="B3" s="266" t="s">
        <v>431</v>
      </c>
      <c r="C3" s="286" t="s">
        <v>2</v>
      </c>
      <c r="D3" s="288" t="s">
        <v>18</v>
      </c>
      <c r="E3" s="289"/>
      <c r="G3" s="50" t="s">
        <v>4</v>
      </c>
      <c r="H3" s="41"/>
    </row>
    <row r="4" spans="1:14" s="4" customFormat="1" ht="18.75" customHeight="1" thickBot="1" x14ac:dyDescent="0.3">
      <c r="A4" s="285"/>
      <c r="B4" s="216"/>
      <c r="C4" s="287"/>
      <c r="D4" s="220"/>
      <c r="E4" s="222"/>
      <c r="G4" s="42">
        <v>0.2944</v>
      </c>
      <c r="H4" s="43">
        <f>1+G4</f>
        <v>1.2944</v>
      </c>
    </row>
    <row r="5" spans="1:14" s="4" customFormat="1" ht="18.75" customHeight="1" thickBot="1" x14ac:dyDescent="0.25">
      <c r="A5" s="243" t="s">
        <v>20</v>
      </c>
      <c r="B5" s="244"/>
      <c r="C5" s="244"/>
      <c r="D5" s="244"/>
      <c r="E5" s="244"/>
      <c r="F5" s="111"/>
      <c r="M5" s="7"/>
    </row>
    <row r="6" spans="1:14" ht="18" customHeight="1" x14ac:dyDescent="0.2">
      <c r="A6" s="282" t="s">
        <v>291</v>
      </c>
      <c r="B6" s="278" t="s">
        <v>65</v>
      </c>
      <c r="C6" s="280" t="s">
        <v>334</v>
      </c>
      <c r="D6" s="297" t="s">
        <v>21</v>
      </c>
      <c r="E6" s="298"/>
      <c r="G6" s="290"/>
      <c r="H6" s="290"/>
      <c r="I6" s="290"/>
      <c r="M6" s="7" t="str">
        <f>IFERROR(INDEX(#REF!,MATCH(ROW(#REF!),#REF!,0)),"")</f>
        <v/>
      </c>
      <c r="N6" s="7" t="str">
        <f>IFERROR(INDEX(#REF!,MATCH(ROW(#REF!),#REF!,0)),"")</f>
        <v/>
      </c>
    </row>
    <row r="7" spans="1:14" ht="15.75" customHeight="1" thickBot="1" x14ac:dyDescent="0.25">
      <c r="A7" s="283"/>
      <c r="B7" s="279"/>
      <c r="C7" s="281"/>
      <c r="D7" s="301"/>
      <c r="E7" s="302"/>
      <c r="G7" s="71"/>
      <c r="M7" s="7" t="str">
        <f>IFERROR(INDEX(#REF!,MATCH(ROW(#REF!),#REF!,0)),"")</f>
        <v/>
      </c>
      <c r="N7" s="7" t="str">
        <f>IFERROR(INDEX(#REF!,MATCH(ROW(#REF!),#REF!,0)),"")</f>
        <v/>
      </c>
    </row>
    <row r="8" spans="1:14" ht="21" customHeight="1" x14ac:dyDescent="0.2">
      <c r="A8" s="282" t="s">
        <v>292</v>
      </c>
      <c r="B8" s="278" t="s">
        <v>293</v>
      </c>
      <c r="C8" s="280" t="s">
        <v>334</v>
      </c>
      <c r="D8" s="295" t="s">
        <v>22</v>
      </c>
      <c r="E8" s="296"/>
      <c r="M8" s="7" t="str">
        <f>IFERROR(INDEX(#REF!,MATCH(ROW(#REF!),#REF!,0)),"")</f>
        <v/>
      </c>
      <c r="N8" s="7" t="str">
        <f>IFERROR(INDEX(#REF!,MATCH(ROW(#REF!),#REF!,0)),"")</f>
        <v/>
      </c>
    </row>
    <row r="9" spans="1:14" ht="17.25" customHeight="1" thickBot="1" x14ac:dyDescent="0.25">
      <c r="A9" s="283"/>
      <c r="B9" s="279"/>
      <c r="C9" s="281"/>
      <c r="D9" s="297"/>
      <c r="E9" s="298"/>
      <c r="M9" s="7" t="str">
        <f>IFERROR(INDEX(#REF!,MATCH(ROW(#REF!),#REF!,0)),"")</f>
        <v/>
      </c>
      <c r="N9" s="7" t="str">
        <f>IFERROR(INDEX(#REF!,MATCH(ROW(#REF!),#REF!,0)),"")</f>
        <v/>
      </c>
    </row>
    <row r="10" spans="1:14" ht="18" customHeight="1" x14ac:dyDescent="0.2">
      <c r="A10" s="282" t="s">
        <v>294</v>
      </c>
      <c r="B10" s="278" t="s">
        <v>66</v>
      </c>
      <c r="C10" s="280" t="s">
        <v>334</v>
      </c>
      <c r="D10" s="291" t="s">
        <v>23</v>
      </c>
      <c r="E10" s="292"/>
      <c r="M10" s="7" t="str">
        <f>IFERROR(INDEX(#REF!,MATCH(ROW(#REF!),#REF!,0)),"")</f>
        <v/>
      </c>
      <c r="N10" s="7" t="str">
        <f>IFERROR(INDEX(#REF!,MATCH(ROW(#REF!),#REF!,0)),"")</f>
        <v/>
      </c>
    </row>
    <row r="11" spans="1:14" ht="15.75" customHeight="1" thickBot="1" x14ac:dyDescent="0.25">
      <c r="A11" s="283"/>
      <c r="B11" s="279"/>
      <c r="C11" s="281"/>
      <c r="D11" s="299"/>
      <c r="E11" s="300"/>
      <c r="M11" s="7" t="str">
        <f>IFERROR(INDEX(#REF!,MATCH(ROW(#REF!),#REF!,0)),"")</f>
        <v/>
      </c>
    </row>
    <row r="12" spans="1:14" ht="18" customHeight="1" x14ac:dyDescent="0.2">
      <c r="A12" s="282" t="s">
        <v>295</v>
      </c>
      <c r="B12" s="278" t="s">
        <v>67</v>
      </c>
      <c r="C12" s="280" t="s">
        <v>334</v>
      </c>
      <c r="D12" s="291" t="s">
        <v>24</v>
      </c>
      <c r="E12" s="292"/>
    </row>
    <row r="13" spans="1:14" ht="15.75" customHeight="1" thickBot="1" x14ac:dyDescent="0.25">
      <c r="A13" s="283"/>
      <c r="B13" s="279"/>
      <c r="C13" s="281"/>
      <c r="D13" s="293"/>
      <c r="E13" s="294"/>
    </row>
    <row r="15" spans="1:14" ht="15" customHeight="1" x14ac:dyDescent="0.2">
      <c r="A15" s="265" t="s">
        <v>442</v>
      </c>
      <c r="B15" s="265"/>
      <c r="C15" s="265"/>
      <c r="D15" s="265"/>
      <c r="E15" s="265"/>
    </row>
    <row r="16" spans="1:14" ht="14.25" x14ac:dyDescent="0.2">
      <c r="A16" s="265"/>
      <c r="B16" s="265"/>
      <c r="C16" s="265"/>
      <c r="D16" s="265"/>
      <c r="E16" s="265"/>
    </row>
    <row r="17" spans="1:5" ht="14.25" x14ac:dyDescent="0.2">
      <c r="A17" s="265"/>
      <c r="B17" s="265"/>
      <c r="C17" s="265"/>
      <c r="D17" s="265"/>
      <c r="E17" s="265"/>
    </row>
    <row r="18" spans="1:5" ht="14.25" x14ac:dyDescent="0.2">
      <c r="A18" s="265"/>
      <c r="B18" s="265"/>
      <c r="C18" s="265"/>
      <c r="D18" s="265"/>
      <c r="E18" s="265"/>
    </row>
  </sheetData>
  <mergeCells count="24">
    <mergeCell ref="A15:E18"/>
    <mergeCell ref="G6:I6"/>
    <mergeCell ref="B12:B13"/>
    <mergeCell ref="C12:C13"/>
    <mergeCell ref="D12:E13"/>
    <mergeCell ref="B8:B9"/>
    <mergeCell ref="C8:C9"/>
    <mergeCell ref="D8:E9"/>
    <mergeCell ref="A12:A13"/>
    <mergeCell ref="A10:A11"/>
    <mergeCell ref="B10:B11"/>
    <mergeCell ref="C10:C11"/>
    <mergeCell ref="D10:E11"/>
    <mergeCell ref="D6:E7"/>
    <mergeCell ref="A2:E2"/>
    <mergeCell ref="A3:A4"/>
    <mergeCell ref="B3:B4"/>
    <mergeCell ref="C3:C4"/>
    <mergeCell ref="D3:E4"/>
    <mergeCell ref="A5:E5"/>
    <mergeCell ref="B6:B7"/>
    <mergeCell ref="C6:C7"/>
    <mergeCell ref="A8:A9"/>
    <mergeCell ref="A6:A7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B1:T47"/>
  <sheetViews>
    <sheetView zoomScaleNormal="100" workbookViewId="0">
      <selection activeCell="M10" sqref="M10"/>
    </sheetView>
  </sheetViews>
  <sheetFormatPr defaultRowHeight="14.25" x14ac:dyDescent="0.2"/>
  <cols>
    <col min="1" max="1" width="0.85546875" style="7" customWidth="1"/>
    <col min="2" max="2" width="43" style="7" customWidth="1"/>
    <col min="3" max="3" width="12.85546875" style="7" customWidth="1"/>
    <col min="4" max="4" width="10.85546875" style="97" customWidth="1"/>
    <col min="5" max="5" width="10.85546875" style="141" customWidth="1"/>
    <col min="6" max="6" width="8.5703125" style="7" customWidth="1"/>
    <col min="7" max="7" width="8" style="7" customWidth="1"/>
    <col min="8" max="8" width="17" style="94" customWidth="1"/>
    <col min="9" max="9" width="17.28515625" style="94" customWidth="1"/>
    <col min="10" max="10" width="3.85546875" style="94" customWidth="1"/>
    <col min="11" max="11" width="7.28515625" style="7" hidden="1" customWidth="1"/>
    <col min="12" max="18" width="9.140625" style="7"/>
    <col min="19" max="19" width="26" style="7" customWidth="1"/>
    <col min="20" max="20" width="9.140625" style="7"/>
    <col min="21" max="21" width="33.140625" style="7" bestFit="1" customWidth="1"/>
    <col min="22" max="16384" width="9.140625" style="7"/>
  </cols>
  <sheetData>
    <row r="1" spans="2:20" ht="30" customHeight="1" thickBot="1" x14ac:dyDescent="0.25">
      <c r="B1" s="70"/>
      <c r="C1" s="72"/>
      <c r="D1" s="127"/>
      <c r="E1" s="128"/>
      <c r="F1" s="129"/>
      <c r="G1" s="129"/>
      <c r="H1" s="129"/>
      <c r="I1" s="129"/>
      <c r="J1" s="130"/>
    </row>
    <row r="2" spans="2:20" s="131" customFormat="1" ht="19.5" customHeight="1" thickBot="1" x14ac:dyDescent="0.35">
      <c r="B2" s="212" t="s">
        <v>406</v>
      </c>
      <c r="C2" s="213"/>
      <c r="D2" s="213"/>
      <c r="E2" s="213"/>
      <c r="F2" s="213"/>
      <c r="G2" s="213"/>
      <c r="H2" s="213"/>
      <c r="I2" s="214"/>
      <c r="J2" s="19"/>
    </row>
    <row r="3" spans="2:20" ht="33" customHeight="1" x14ac:dyDescent="0.2">
      <c r="B3" s="266" t="s">
        <v>427</v>
      </c>
      <c r="C3" s="286" t="s">
        <v>2</v>
      </c>
      <c r="D3" s="312" t="s">
        <v>314</v>
      </c>
      <c r="E3" s="312" t="s">
        <v>315</v>
      </c>
      <c r="F3" s="288" t="s">
        <v>428</v>
      </c>
      <c r="G3" s="289"/>
      <c r="H3" s="314" t="s">
        <v>429</v>
      </c>
      <c r="I3" s="314" t="s">
        <v>430</v>
      </c>
      <c r="J3" s="132"/>
      <c r="L3" s="50" t="s">
        <v>4</v>
      </c>
      <c r="M3" s="41"/>
    </row>
    <row r="4" spans="2:20" ht="33" customHeight="1" thickBot="1" x14ac:dyDescent="0.25">
      <c r="B4" s="216"/>
      <c r="C4" s="287"/>
      <c r="D4" s="313"/>
      <c r="E4" s="313"/>
      <c r="F4" s="220"/>
      <c r="G4" s="222"/>
      <c r="H4" s="315"/>
      <c r="I4" s="315"/>
      <c r="J4" s="132"/>
      <c r="L4" s="42">
        <v>0.2944</v>
      </c>
      <c r="M4" s="43">
        <f>1+L4</f>
        <v>1.2944</v>
      </c>
    </row>
    <row r="5" spans="2:20" ht="15.75" thickBot="1" x14ac:dyDescent="0.25">
      <c r="B5" s="306" t="s">
        <v>143</v>
      </c>
      <c r="C5" s="307"/>
      <c r="D5" s="308"/>
      <c r="E5" s="308"/>
      <c r="F5" s="308"/>
      <c r="G5" s="308"/>
      <c r="H5" s="308"/>
      <c r="I5" s="309"/>
      <c r="J5" s="21"/>
    </row>
    <row r="6" spans="2:20" ht="17.25" customHeight="1" x14ac:dyDescent="0.2">
      <c r="B6" s="134" t="s">
        <v>134</v>
      </c>
      <c r="C6" s="303" t="s">
        <v>331</v>
      </c>
      <c r="D6" s="304"/>
      <c r="E6" s="310">
        <f>D6*$M$4</f>
        <v>0</v>
      </c>
      <c r="F6" s="27" t="s">
        <v>25</v>
      </c>
      <c r="G6" s="117">
        <v>15</v>
      </c>
      <c r="H6" s="135">
        <f>D6*G6</f>
        <v>0</v>
      </c>
      <c r="I6" s="25">
        <f>E6*G6</f>
        <v>0</v>
      </c>
      <c r="J6" s="26"/>
      <c r="T6" s="8"/>
    </row>
    <row r="7" spans="2:20" ht="17.25" customHeight="1" thickBot="1" x14ac:dyDescent="0.25">
      <c r="B7" s="136" t="s">
        <v>123</v>
      </c>
      <c r="C7" s="281"/>
      <c r="D7" s="305"/>
      <c r="E7" s="311"/>
      <c r="F7" s="58" t="s">
        <v>26</v>
      </c>
      <c r="G7" s="125">
        <f>G6*12</f>
        <v>180</v>
      </c>
      <c r="H7" s="137">
        <f>D6*G7</f>
        <v>0</v>
      </c>
      <c r="I7" s="138">
        <f>E6*G7</f>
        <v>0</v>
      </c>
      <c r="J7" s="26"/>
      <c r="K7" s="7" t="s">
        <v>137</v>
      </c>
      <c r="T7" s="8"/>
    </row>
    <row r="8" spans="2:20" ht="17.25" customHeight="1" x14ac:dyDescent="0.2">
      <c r="B8" s="139" t="s">
        <v>136</v>
      </c>
      <c r="C8" s="303" t="s">
        <v>331</v>
      </c>
      <c r="D8" s="304"/>
      <c r="E8" s="310">
        <f t="shared" ref="E8" si="0">D8*$M$4</f>
        <v>0</v>
      </c>
      <c r="F8" s="27" t="s">
        <v>25</v>
      </c>
      <c r="G8" s="117">
        <v>15</v>
      </c>
      <c r="H8" s="135">
        <f t="shared" ref="H8" si="1">D8*G8</f>
        <v>0</v>
      </c>
      <c r="I8" s="25">
        <f t="shared" ref="I8" si="2">E8*G8</f>
        <v>0</v>
      </c>
      <c r="J8" s="26"/>
      <c r="T8" s="8"/>
    </row>
    <row r="9" spans="2:20" ht="17.25" customHeight="1" thickBot="1" x14ac:dyDescent="0.25">
      <c r="B9" s="136" t="s">
        <v>129</v>
      </c>
      <c r="C9" s="281"/>
      <c r="D9" s="305"/>
      <c r="E9" s="311"/>
      <c r="F9" s="58" t="s">
        <v>26</v>
      </c>
      <c r="G9" s="125">
        <f>G8*12</f>
        <v>180</v>
      </c>
      <c r="H9" s="137">
        <f t="shared" ref="H9" si="3">D8*G9</f>
        <v>0</v>
      </c>
      <c r="I9" s="138">
        <f t="shared" ref="I9" si="4">E8*G9</f>
        <v>0</v>
      </c>
      <c r="J9" s="26"/>
      <c r="K9" s="7" t="s">
        <v>137</v>
      </c>
      <c r="T9" s="8"/>
    </row>
    <row r="10" spans="2:20" ht="17.25" customHeight="1" x14ac:dyDescent="0.2">
      <c r="B10" s="140" t="s">
        <v>133</v>
      </c>
      <c r="C10" s="303" t="s">
        <v>331</v>
      </c>
      <c r="D10" s="304"/>
      <c r="E10" s="310">
        <f t="shared" ref="E10" si="5">D10*$M$4</f>
        <v>0</v>
      </c>
      <c r="F10" s="23" t="s">
        <v>25</v>
      </c>
      <c r="G10" s="133">
        <v>600</v>
      </c>
      <c r="H10" s="135">
        <f t="shared" ref="H10" si="6">D10*G10</f>
        <v>0</v>
      </c>
      <c r="I10" s="25">
        <f t="shared" ref="I10" si="7">E10*G10</f>
        <v>0</v>
      </c>
      <c r="J10" s="26"/>
      <c r="T10" s="8"/>
    </row>
    <row r="11" spans="2:20" ht="17.25" customHeight="1" thickBot="1" x14ac:dyDescent="0.25">
      <c r="B11" s="136" t="s">
        <v>122</v>
      </c>
      <c r="C11" s="281"/>
      <c r="D11" s="305"/>
      <c r="E11" s="311"/>
      <c r="F11" s="58" t="s">
        <v>26</v>
      </c>
      <c r="G11" s="125">
        <f>G10*12</f>
        <v>7200</v>
      </c>
      <c r="H11" s="137">
        <f t="shared" ref="H11" si="8">D10*G11</f>
        <v>0</v>
      </c>
      <c r="I11" s="138">
        <f t="shared" ref="I11" si="9">E10*G11</f>
        <v>0</v>
      </c>
      <c r="J11" s="26"/>
      <c r="K11" s="7" t="s">
        <v>137</v>
      </c>
      <c r="T11" s="8"/>
    </row>
    <row r="12" spans="2:20" ht="17.25" customHeight="1" x14ac:dyDescent="0.2">
      <c r="B12" s="139" t="s">
        <v>135</v>
      </c>
      <c r="C12" s="303" t="s">
        <v>331</v>
      </c>
      <c r="D12" s="304"/>
      <c r="E12" s="310">
        <f t="shared" ref="E12" si="10">D12*$M$4</f>
        <v>0</v>
      </c>
      <c r="F12" s="27" t="s">
        <v>25</v>
      </c>
      <c r="G12" s="117">
        <v>300</v>
      </c>
      <c r="H12" s="135">
        <f t="shared" ref="H12" si="11">D12*G12</f>
        <v>0</v>
      </c>
      <c r="I12" s="25">
        <f t="shared" ref="I12" si="12">E12*G12</f>
        <v>0</v>
      </c>
      <c r="J12" s="26"/>
      <c r="T12" s="8"/>
    </row>
    <row r="13" spans="2:20" ht="17.25" customHeight="1" thickBot="1" x14ac:dyDescent="0.25">
      <c r="B13" s="136" t="s">
        <v>128</v>
      </c>
      <c r="C13" s="281"/>
      <c r="D13" s="305"/>
      <c r="E13" s="311"/>
      <c r="F13" s="58" t="s">
        <v>26</v>
      </c>
      <c r="G13" s="125">
        <f>G12*12</f>
        <v>3600</v>
      </c>
      <c r="H13" s="137">
        <f t="shared" ref="H13" si="13">D12*G13</f>
        <v>0</v>
      </c>
      <c r="I13" s="138">
        <f t="shared" ref="I13" si="14">E12*G13</f>
        <v>0</v>
      </c>
      <c r="J13" s="26"/>
      <c r="K13" s="7" t="s">
        <v>137</v>
      </c>
      <c r="T13" s="8"/>
    </row>
    <row r="14" spans="2:20" ht="17.25" customHeight="1" x14ac:dyDescent="0.2">
      <c r="B14" s="134" t="s">
        <v>132</v>
      </c>
      <c r="C14" s="303" t="s">
        <v>331</v>
      </c>
      <c r="D14" s="304"/>
      <c r="E14" s="310">
        <f t="shared" ref="E14" si="15">D14*$M$4</f>
        <v>0</v>
      </c>
      <c r="F14" s="27" t="s">
        <v>25</v>
      </c>
      <c r="G14" s="117">
        <v>150</v>
      </c>
      <c r="H14" s="135">
        <f t="shared" ref="H14" si="16">D14*G14</f>
        <v>0</v>
      </c>
      <c r="I14" s="25">
        <f t="shared" ref="I14" si="17">E14*G14</f>
        <v>0</v>
      </c>
      <c r="J14" s="26"/>
      <c r="T14" s="8"/>
    </row>
    <row r="15" spans="2:20" ht="17.25" customHeight="1" thickBot="1" x14ac:dyDescent="0.25">
      <c r="B15" s="136" t="s">
        <v>121</v>
      </c>
      <c r="C15" s="281"/>
      <c r="D15" s="305"/>
      <c r="E15" s="311"/>
      <c r="F15" s="58" t="s">
        <v>26</v>
      </c>
      <c r="G15" s="125">
        <f>G14*12</f>
        <v>1800</v>
      </c>
      <c r="H15" s="137">
        <f t="shared" ref="H15" si="18">D14*G15</f>
        <v>0</v>
      </c>
      <c r="I15" s="138">
        <f t="shared" ref="I15" si="19">E14*G15</f>
        <v>0</v>
      </c>
      <c r="J15" s="26"/>
      <c r="K15" s="7" t="s">
        <v>137</v>
      </c>
      <c r="T15" s="8"/>
    </row>
    <row r="16" spans="2:20" ht="17.25" customHeight="1" x14ac:dyDescent="0.2">
      <c r="B16" s="134" t="s">
        <v>131</v>
      </c>
      <c r="C16" s="303" t="s">
        <v>331</v>
      </c>
      <c r="D16" s="304"/>
      <c r="E16" s="310">
        <f t="shared" ref="E16" si="20">D16*$M$4</f>
        <v>0</v>
      </c>
      <c r="F16" s="27" t="s">
        <v>25</v>
      </c>
      <c r="G16" s="117">
        <v>150</v>
      </c>
      <c r="H16" s="135">
        <f t="shared" ref="H16" si="21">D16*G16</f>
        <v>0</v>
      </c>
      <c r="I16" s="25">
        <f t="shared" ref="I16" si="22">E16*G16</f>
        <v>0</v>
      </c>
      <c r="J16" s="26"/>
      <c r="T16" s="8"/>
    </row>
    <row r="17" spans="2:20" ht="17.25" customHeight="1" thickBot="1" x14ac:dyDescent="0.25">
      <c r="B17" s="136" t="s">
        <v>125</v>
      </c>
      <c r="C17" s="281"/>
      <c r="D17" s="305"/>
      <c r="E17" s="311"/>
      <c r="F17" s="58" t="s">
        <v>26</v>
      </c>
      <c r="G17" s="125">
        <f>G16*12</f>
        <v>1800</v>
      </c>
      <c r="H17" s="137">
        <f t="shared" ref="H17" si="23">D16*G17</f>
        <v>0</v>
      </c>
      <c r="I17" s="138">
        <f t="shared" ref="I17" si="24">E16*G17</f>
        <v>0</v>
      </c>
      <c r="J17" s="26"/>
      <c r="K17" s="7" t="s">
        <v>137</v>
      </c>
      <c r="T17" s="8"/>
    </row>
    <row r="18" spans="2:20" ht="17.25" customHeight="1" x14ac:dyDescent="0.2">
      <c r="B18" s="134" t="s">
        <v>130</v>
      </c>
      <c r="C18" s="303" t="s">
        <v>331</v>
      </c>
      <c r="D18" s="304"/>
      <c r="E18" s="310">
        <f t="shared" ref="E18" si="25">D18*$M$4</f>
        <v>0</v>
      </c>
      <c r="F18" s="27" t="s">
        <v>25</v>
      </c>
      <c r="G18" s="117">
        <v>1500</v>
      </c>
      <c r="H18" s="135">
        <f t="shared" ref="H18" si="26">D18*G18</f>
        <v>0</v>
      </c>
      <c r="I18" s="25">
        <f t="shared" ref="I18" si="27">E18*G18</f>
        <v>0</v>
      </c>
      <c r="J18" s="26"/>
      <c r="T18" s="8"/>
    </row>
    <row r="19" spans="2:20" ht="17.25" customHeight="1" thickBot="1" x14ac:dyDescent="0.25">
      <c r="B19" s="136" t="s">
        <v>124</v>
      </c>
      <c r="C19" s="281"/>
      <c r="D19" s="305"/>
      <c r="E19" s="311"/>
      <c r="F19" s="58" t="s">
        <v>26</v>
      </c>
      <c r="G19" s="125">
        <f>G18*12</f>
        <v>18000</v>
      </c>
      <c r="H19" s="137">
        <f t="shared" ref="H19" si="28">D18*G19</f>
        <v>0</v>
      </c>
      <c r="I19" s="138">
        <f t="shared" ref="I19" si="29">E18*G19</f>
        <v>0</v>
      </c>
      <c r="J19" s="26"/>
      <c r="K19" s="7" t="s">
        <v>137</v>
      </c>
      <c r="T19" s="8"/>
    </row>
    <row r="20" spans="2:20" ht="17.25" customHeight="1" x14ac:dyDescent="0.2">
      <c r="B20" s="139" t="s">
        <v>126</v>
      </c>
      <c r="C20" s="303" t="s">
        <v>331</v>
      </c>
      <c r="D20" s="304"/>
      <c r="E20" s="310">
        <f t="shared" ref="E20" si="30">D20*$M$4</f>
        <v>0</v>
      </c>
      <c r="F20" s="27" t="s">
        <v>25</v>
      </c>
      <c r="G20" s="117">
        <v>30</v>
      </c>
      <c r="H20" s="135">
        <f t="shared" ref="H20" si="31">D20*G20</f>
        <v>0</v>
      </c>
      <c r="I20" s="25">
        <f t="shared" ref="I20" si="32">E20*G20</f>
        <v>0</v>
      </c>
      <c r="J20" s="26"/>
      <c r="T20" s="8"/>
    </row>
    <row r="21" spans="2:20" ht="16.5" customHeight="1" thickBot="1" x14ac:dyDescent="0.25">
      <c r="B21" s="136" t="s">
        <v>127</v>
      </c>
      <c r="C21" s="281"/>
      <c r="D21" s="305"/>
      <c r="E21" s="311"/>
      <c r="F21" s="58" t="s">
        <v>26</v>
      </c>
      <c r="G21" s="125">
        <f>G20*12</f>
        <v>360</v>
      </c>
      <c r="H21" s="137">
        <f t="shared" ref="H21" si="33">D20*G21</f>
        <v>0</v>
      </c>
      <c r="I21" s="138">
        <f t="shared" ref="I21" si="34">E20*G21</f>
        <v>0</v>
      </c>
      <c r="J21" s="26"/>
      <c r="K21" s="7" t="s">
        <v>137</v>
      </c>
      <c r="T21" s="8"/>
    </row>
    <row r="22" spans="2:20" ht="24.75" customHeight="1" thickBot="1" x14ac:dyDescent="0.25">
      <c r="B22" s="4"/>
      <c r="C22" s="121" t="s">
        <v>11</v>
      </c>
      <c r="D22" s="316" t="s">
        <v>11</v>
      </c>
      <c r="E22" s="317"/>
      <c r="F22" s="318"/>
      <c r="G22" s="319">
        <f>SUMIF(K6:K21,"S",I6:I21)</f>
        <v>0</v>
      </c>
      <c r="H22" s="320"/>
      <c r="I22" s="321"/>
      <c r="J22" s="54"/>
      <c r="T22" s="8" t="str">
        <f>IF(B22&lt;&gt;"",MAX($T$1:T21)+1,"")</f>
        <v/>
      </c>
    </row>
    <row r="23" spans="2:20" ht="14.45" customHeight="1" x14ac:dyDescent="0.2">
      <c r="B23" s="265" t="s">
        <v>416</v>
      </c>
      <c r="C23" s="265"/>
      <c r="D23" s="265"/>
      <c r="E23" s="265"/>
      <c r="F23" s="265"/>
      <c r="G23" s="265"/>
      <c r="H23" s="265"/>
      <c r="I23" s="265"/>
      <c r="J23" s="265"/>
      <c r="K23" s="265"/>
    </row>
    <row r="24" spans="2:20" ht="15" customHeight="1" x14ac:dyDescent="0.2">
      <c r="B24" s="265"/>
      <c r="C24" s="265"/>
      <c r="D24" s="265"/>
      <c r="E24" s="265"/>
      <c r="F24" s="265"/>
      <c r="G24" s="265"/>
      <c r="H24" s="265"/>
      <c r="I24" s="265"/>
      <c r="J24" s="265"/>
      <c r="K24" s="265"/>
    </row>
    <row r="25" spans="2:20" x14ac:dyDescent="0.2">
      <c r="B25" s="265"/>
      <c r="C25" s="265"/>
      <c r="D25" s="265"/>
      <c r="E25" s="265"/>
      <c r="F25" s="265"/>
      <c r="G25" s="265"/>
      <c r="H25" s="265"/>
      <c r="I25" s="265"/>
      <c r="J25" s="265"/>
      <c r="K25" s="265"/>
    </row>
    <row r="26" spans="2:20" x14ac:dyDescent="0.2"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spans="2:20" x14ac:dyDescent="0.2">
      <c r="D27" s="7"/>
      <c r="E27" s="7"/>
      <c r="H27" s="7"/>
      <c r="I27" s="7"/>
      <c r="J27" s="7"/>
    </row>
    <row r="28" spans="2:20" ht="35.25" customHeight="1" x14ac:dyDescent="0.2"/>
    <row r="29" spans="2:20" ht="23.25" customHeight="1" x14ac:dyDescent="0.2"/>
    <row r="30" spans="2:20" ht="27" customHeight="1" x14ac:dyDescent="0.2"/>
    <row r="31" spans="2:20" ht="28.5" customHeight="1" x14ac:dyDescent="0.2"/>
    <row r="32" spans="2:20" ht="30" customHeight="1" x14ac:dyDescent="0.2">
      <c r="D32" s="108"/>
      <c r="E32" s="109"/>
    </row>
    <row r="33" spans="4:5" ht="18.75" customHeight="1" x14ac:dyDescent="0.2">
      <c r="D33" s="108"/>
      <c r="E33" s="109"/>
    </row>
    <row r="47" spans="4:5" ht="15" customHeight="1" x14ac:dyDescent="0.2">
      <c r="D47" s="108"/>
      <c r="E47" s="109"/>
    </row>
  </sheetData>
  <mergeCells count="36">
    <mergeCell ref="B23:K26"/>
    <mergeCell ref="C12:C13"/>
    <mergeCell ref="D12:D13"/>
    <mergeCell ref="E12:E13"/>
    <mergeCell ref="C8:C9"/>
    <mergeCell ref="D8:D9"/>
    <mergeCell ref="E8:E9"/>
    <mergeCell ref="E14:E15"/>
    <mergeCell ref="C20:C21"/>
    <mergeCell ref="D20:D21"/>
    <mergeCell ref="D22:F22"/>
    <mergeCell ref="G22:I22"/>
    <mergeCell ref="C16:C17"/>
    <mergeCell ref="D16:D17"/>
    <mergeCell ref="C18:C19"/>
    <mergeCell ref="D18:D19"/>
    <mergeCell ref="E16:E17"/>
    <mergeCell ref="E18:E19"/>
    <mergeCell ref="E20:E21"/>
    <mergeCell ref="H3:H4"/>
    <mergeCell ref="I3:I4"/>
    <mergeCell ref="C14:C15"/>
    <mergeCell ref="D14:D15"/>
    <mergeCell ref="B2:I2"/>
    <mergeCell ref="B3:B4"/>
    <mergeCell ref="C3:C4"/>
    <mergeCell ref="F3:G4"/>
    <mergeCell ref="B5:I5"/>
    <mergeCell ref="C6:C7"/>
    <mergeCell ref="D6:D7"/>
    <mergeCell ref="C10:C11"/>
    <mergeCell ref="D10:D11"/>
    <mergeCell ref="E6:E7"/>
    <mergeCell ref="E10:E11"/>
    <mergeCell ref="D3:D4"/>
    <mergeCell ref="E3:E4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H7:I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S38"/>
  <sheetViews>
    <sheetView zoomScaleNormal="100" workbookViewId="0">
      <selection activeCell="C21" sqref="C21"/>
    </sheetView>
  </sheetViews>
  <sheetFormatPr defaultColWidth="9.140625" defaultRowHeight="15" x14ac:dyDescent="0.25"/>
  <cols>
    <col min="1" max="1" width="15.42578125" style="4" customWidth="1"/>
    <col min="2" max="2" width="69.85546875" style="4" customWidth="1"/>
    <col min="3" max="3" width="13.28515625" style="4" customWidth="1"/>
    <col min="4" max="4" width="10.140625" style="4" customWidth="1"/>
    <col min="5" max="5" width="8.42578125" style="15" customWidth="1"/>
    <col min="6" max="6" width="14.28515625" style="112" customWidth="1"/>
    <col min="7" max="7" width="14.5703125" style="5" customWidth="1"/>
    <col min="8" max="8" width="8.28515625" style="4" customWidth="1"/>
    <col min="9" max="9" width="10.5703125" style="113" customWidth="1"/>
    <col min="10" max="10" width="24" style="114" customWidth="1"/>
    <col min="11" max="11" width="5.42578125" style="114" customWidth="1"/>
    <col min="12" max="12" width="7.28515625" style="4" hidden="1" customWidth="1"/>
    <col min="13" max="17" width="9.140625" style="4"/>
    <col min="18" max="18" width="14.5703125" style="4" customWidth="1"/>
    <col min="19" max="16384" width="9.140625" style="4"/>
  </cols>
  <sheetData>
    <row r="1" spans="1:19" ht="30" customHeight="1" thickBot="1" x14ac:dyDescent="0.3"/>
    <row r="2" spans="1:19" s="51" customFormat="1" ht="24.75" customHeight="1" thickBot="1" x14ac:dyDescent="0.3">
      <c r="A2" s="212" t="s">
        <v>408</v>
      </c>
      <c r="B2" s="213"/>
      <c r="C2" s="213"/>
      <c r="D2" s="213"/>
      <c r="E2" s="213"/>
      <c r="F2" s="213"/>
      <c r="G2" s="213"/>
      <c r="H2" s="213"/>
      <c r="I2" s="213"/>
      <c r="J2" s="214"/>
      <c r="K2" s="19"/>
    </row>
    <row r="3" spans="1:19" ht="22.5" customHeight="1" x14ac:dyDescent="0.25">
      <c r="A3" s="215" t="s">
        <v>3</v>
      </c>
      <c r="B3" s="266" t="s">
        <v>296</v>
      </c>
      <c r="C3" s="286" t="s">
        <v>2</v>
      </c>
      <c r="D3" s="286" t="s">
        <v>27</v>
      </c>
      <c r="E3" s="286" t="s">
        <v>413</v>
      </c>
      <c r="F3" s="333" t="s">
        <v>314</v>
      </c>
      <c r="G3" s="335" t="s">
        <v>315</v>
      </c>
      <c r="H3" s="288" t="s">
        <v>425</v>
      </c>
      <c r="I3" s="289"/>
      <c r="J3" s="337" t="s">
        <v>426</v>
      </c>
      <c r="K3" s="20"/>
      <c r="M3" s="50" t="s">
        <v>4</v>
      </c>
      <c r="N3" s="41"/>
    </row>
    <row r="4" spans="1:19" ht="22.5" customHeight="1" thickBot="1" x14ac:dyDescent="0.3">
      <c r="A4" s="216"/>
      <c r="B4" s="216"/>
      <c r="C4" s="287"/>
      <c r="D4" s="287"/>
      <c r="E4" s="287"/>
      <c r="F4" s="334"/>
      <c r="G4" s="336"/>
      <c r="H4" s="220"/>
      <c r="I4" s="222"/>
      <c r="J4" s="336"/>
      <c r="K4" s="20"/>
      <c r="M4" s="42">
        <v>0.2944</v>
      </c>
      <c r="N4" s="43">
        <f>1+M4</f>
        <v>1.2944</v>
      </c>
    </row>
    <row r="5" spans="1:19" s="116" customFormat="1" ht="16.5" customHeight="1" thickBot="1" x14ac:dyDescent="0.3">
      <c r="A5" s="338" t="s">
        <v>298</v>
      </c>
      <c r="B5" s="339"/>
      <c r="C5" s="339"/>
      <c r="D5" s="339"/>
      <c r="E5" s="339"/>
      <c r="F5" s="339"/>
      <c r="G5" s="339"/>
      <c r="H5" s="339"/>
      <c r="I5" s="339"/>
      <c r="J5" s="340"/>
      <c r="K5" s="115"/>
    </row>
    <row r="6" spans="1:19" ht="15" customHeight="1" x14ac:dyDescent="0.2">
      <c r="A6" s="326" t="s">
        <v>159</v>
      </c>
      <c r="B6" s="328" t="s">
        <v>160</v>
      </c>
      <c r="C6" s="303" t="s">
        <v>335</v>
      </c>
      <c r="D6" s="330" t="s">
        <v>68</v>
      </c>
      <c r="E6" s="341">
        <v>8</v>
      </c>
      <c r="F6" s="322"/>
      <c r="G6" s="324">
        <f>F6*$N$4</f>
        <v>0</v>
      </c>
      <c r="H6" s="119" t="s">
        <v>28</v>
      </c>
      <c r="I6" s="117">
        <v>6</v>
      </c>
      <c r="J6" s="123">
        <f>G6*I6</f>
        <v>0</v>
      </c>
      <c r="K6" s="118"/>
      <c r="M6" s="7"/>
      <c r="P6" s="8"/>
      <c r="Q6" s="7" t="str">
        <f>IFERROR(INDEX(#REF!,MATCH(ROW(#REF!),$P$5:$P19,0)),"")</f>
        <v/>
      </c>
      <c r="R6" s="7" t="str">
        <f>IFERROR(INDEX(#REF!,MATCH(ROW(#REF!),$P$5:$P19,0)),"")</f>
        <v/>
      </c>
      <c r="S6" s="7" t="str">
        <f>IFERROR(INDEX(#REF!,MATCH(ROW(#REF!),$P$6:$P19,0)),"")</f>
        <v/>
      </c>
    </row>
    <row r="7" spans="1:19" ht="15" customHeight="1" thickBot="1" x14ac:dyDescent="0.25">
      <c r="A7" s="327"/>
      <c r="B7" s="329"/>
      <c r="C7" s="281"/>
      <c r="D7" s="331"/>
      <c r="E7" s="332"/>
      <c r="F7" s="323"/>
      <c r="G7" s="325"/>
      <c r="H7" s="124" t="s">
        <v>29</v>
      </c>
      <c r="I7" s="125">
        <f>I6*12</f>
        <v>72</v>
      </c>
      <c r="J7" s="46">
        <f>G6*I7</f>
        <v>0</v>
      </c>
      <c r="K7" s="118"/>
      <c r="L7" s="4" t="s">
        <v>137</v>
      </c>
      <c r="P7" s="8"/>
      <c r="Q7" s="7" t="str">
        <f>IFERROR(INDEX(#REF!,MATCH(ROW(#REF!),$P$5:$P19,0)),"")</f>
        <v/>
      </c>
      <c r="R7" s="7" t="str">
        <f>IFERROR(INDEX(#REF!,MATCH(ROW(#REF!),$P$5:$P19,0)),"")</f>
        <v/>
      </c>
      <c r="S7" s="7" t="str">
        <f>IFERROR(INDEX(#REF!,MATCH(ROW(#REF!),$P$6:$P19,0)),"")</f>
        <v/>
      </c>
    </row>
    <row r="8" spans="1:19" ht="15" customHeight="1" x14ac:dyDescent="0.2">
      <c r="A8" s="326" t="s">
        <v>163</v>
      </c>
      <c r="B8" s="328" t="s">
        <v>164</v>
      </c>
      <c r="C8" s="303" t="s">
        <v>335</v>
      </c>
      <c r="D8" s="330" t="s">
        <v>68</v>
      </c>
      <c r="E8" s="215">
        <v>20</v>
      </c>
      <c r="F8" s="322"/>
      <c r="G8" s="324">
        <f t="shared" ref="G8" si="0">F8*$N$4</f>
        <v>0</v>
      </c>
      <c r="H8" s="119" t="s">
        <v>28</v>
      </c>
      <c r="I8" s="117">
        <v>2</v>
      </c>
      <c r="J8" s="123">
        <f>G8*I8</f>
        <v>0</v>
      </c>
      <c r="K8" s="118"/>
      <c r="P8" s="8"/>
      <c r="Q8" s="7" t="str">
        <f>IFERROR(INDEX(#REF!,MATCH(ROW(#REF!),$P$5:$P20,0)),"")</f>
        <v/>
      </c>
      <c r="R8" s="7" t="str">
        <f>IFERROR(INDEX(#REF!,MATCH(ROW(#REF!),$P$5:$P20,0)),"")</f>
        <v/>
      </c>
      <c r="S8" s="7" t="str">
        <f>IFERROR(INDEX(#REF!,MATCH(ROW(#REF!),$P$6:$P20,0)),"")</f>
        <v/>
      </c>
    </row>
    <row r="9" spans="1:19" ht="15" customHeight="1" thickBot="1" x14ac:dyDescent="0.25">
      <c r="A9" s="327"/>
      <c r="B9" s="329"/>
      <c r="C9" s="281"/>
      <c r="D9" s="331"/>
      <c r="E9" s="216"/>
      <c r="F9" s="323"/>
      <c r="G9" s="325"/>
      <c r="H9" s="124" t="s">
        <v>29</v>
      </c>
      <c r="I9" s="125">
        <f>I8*12</f>
        <v>24</v>
      </c>
      <c r="J9" s="46">
        <f>G8*I9</f>
        <v>0</v>
      </c>
      <c r="K9" s="118"/>
      <c r="L9" s="4" t="s">
        <v>137</v>
      </c>
      <c r="P9" s="8"/>
      <c r="Q9" s="7" t="str">
        <f>IFERROR(INDEX(#REF!,MATCH(ROW(#REF!),$P$5:$P21,0)),"")</f>
        <v/>
      </c>
      <c r="R9" s="7" t="str">
        <f>IFERROR(INDEX(#REF!,MATCH(ROW(#REF!),$P$5:$P21,0)),"")</f>
        <v/>
      </c>
      <c r="S9" s="7" t="str">
        <f>IFERROR(INDEX(#REF!,MATCH(ROW(#REF!),$P$6:$P21,0)),"")</f>
        <v/>
      </c>
    </row>
    <row r="10" spans="1:19" ht="15" customHeight="1" x14ac:dyDescent="0.2">
      <c r="A10" s="326" t="s">
        <v>161</v>
      </c>
      <c r="B10" s="328" t="s">
        <v>162</v>
      </c>
      <c r="C10" s="303" t="s">
        <v>335</v>
      </c>
      <c r="D10" s="330" t="s">
        <v>69</v>
      </c>
      <c r="E10" s="342">
        <v>15</v>
      </c>
      <c r="F10" s="322"/>
      <c r="G10" s="324">
        <f t="shared" ref="G10" si="1">F10*$N$4</f>
        <v>0</v>
      </c>
      <c r="H10" s="119" t="s">
        <v>28</v>
      </c>
      <c r="I10" s="117">
        <v>25000</v>
      </c>
      <c r="J10" s="123">
        <f>G10*I10</f>
        <v>0</v>
      </c>
      <c r="K10" s="118"/>
      <c r="P10" s="8"/>
      <c r="Q10" s="7" t="str">
        <f>IFERROR(INDEX(#REF!,MATCH(ROW(#REF!),$P$5:$P22,0)),"")</f>
        <v/>
      </c>
      <c r="R10" s="7" t="str">
        <f>IFERROR(INDEX(#REF!,MATCH(ROW(#REF!),$P$5:$P22,0)),"")</f>
        <v/>
      </c>
      <c r="S10" s="7" t="str">
        <f>IFERROR(INDEX(#REF!,MATCH(ROW(#REF!),$P$6:$P22,0)),"")</f>
        <v/>
      </c>
    </row>
    <row r="11" spans="1:19" ht="15" customHeight="1" thickBot="1" x14ac:dyDescent="0.25">
      <c r="A11" s="327"/>
      <c r="B11" s="329"/>
      <c r="C11" s="281"/>
      <c r="D11" s="331"/>
      <c r="E11" s="287"/>
      <c r="F11" s="323"/>
      <c r="G11" s="325"/>
      <c r="H11" s="124" t="s">
        <v>29</v>
      </c>
      <c r="I11" s="125">
        <f>I10*12</f>
        <v>300000</v>
      </c>
      <c r="J11" s="46">
        <f>G10*I11</f>
        <v>0</v>
      </c>
      <c r="K11" s="118"/>
      <c r="L11" s="4" t="s">
        <v>137</v>
      </c>
      <c r="P11" s="8"/>
      <c r="Q11" s="7" t="str">
        <f>IFERROR(INDEX(#REF!,MATCH(ROW(#REF!),$P$5:$P23,0)),"")</f>
        <v/>
      </c>
      <c r="R11" s="7" t="str">
        <f>IFERROR(INDEX(#REF!,MATCH(ROW(#REF!),$P$5:$P23,0)),"")</f>
        <v/>
      </c>
      <c r="S11" s="7" t="str">
        <f>IFERROR(INDEX(#REF!,MATCH(ROW(#REF!),$P$6:$P23,0)),"")</f>
        <v/>
      </c>
    </row>
    <row r="12" spans="1:19" ht="15" customHeight="1" x14ac:dyDescent="0.2">
      <c r="A12" s="326" t="s">
        <v>157</v>
      </c>
      <c r="B12" s="328" t="s">
        <v>158</v>
      </c>
      <c r="C12" s="303" t="s">
        <v>335</v>
      </c>
      <c r="D12" s="330" t="s">
        <v>69</v>
      </c>
      <c r="E12" s="286">
        <v>6</v>
      </c>
      <c r="F12" s="322"/>
      <c r="G12" s="324">
        <f t="shared" ref="G12" si="2">F12*$N$4</f>
        <v>0</v>
      </c>
      <c r="H12" s="119" t="s">
        <v>28</v>
      </c>
      <c r="I12" s="117">
        <v>50001</v>
      </c>
      <c r="J12" s="123">
        <f>G12*I12</f>
        <v>0</v>
      </c>
      <c r="K12" s="118"/>
      <c r="M12" s="7"/>
      <c r="P12" s="8"/>
      <c r="Q12" s="7" t="str">
        <f>IFERROR(INDEX(#REF!,MATCH(ROW(#REF!),$P$5:$P19,0)),"")</f>
        <v/>
      </c>
      <c r="R12" s="7" t="str">
        <f>IFERROR(INDEX(#REF!,MATCH(ROW(#REF!),$P$5:$P19,0)),"")</f>
        <v/>
      </c>
      <c r="S12" s="7" t="str">
        <f>IFERROR(INDEX(#REF!,MATCH(ROW(#REF!),$P$6:$P19,0)),"")</f>
        <v/>
      </c>
    </row>
    <row r="13" spans="1:19" ht="15" customHeight="1" thickBot="1" x14ac:dyDescent="0.25">
      <c r="A13" s="327"/>
      <c r="B13" s="329"/>
      <c r="C13" s="281"/>
      <c r="D13" s="331"/>
      <c r="E13" s="332"/>
      <c r="F13" s="323"/>
      <c r="G13" s="325"/>
      <c r="H13" s="124" t="s">
        <v>29</v>
      </c>
      <c r="I13" s="125">
        <f>I12*12</f>
        <v>600012</v>
      </c>
      <c r="J13" s="46">
        <f>G12*I13</f>
        <v>0</v>
      </c>
      <c r="K13" s="118"/>
      <c r="L13" s="4" t="s">
        <v>137</v>
      </c>
      <c r="M13" s="7"/>
      <c r="P13" s="8"/>
      <c r="Q13" s="7" t="str">
        <f>IFERROR(INDEX(#REF!,MATCH(ROW(#REF!),$P$5:$P26,0)),"")</f>
        <v/>
      </c>
      <c r="R13" s="7" t="str">
        <f>IFERROR(INDEX(#REF!,MATCH(ROW(#REF!),$P$5:$P26,0)),"")</f>
        <v/>
      </c>
      <c r="S13" s="7" t="str">
        <f>IFERROR(INDEX(#REF!,MATCH(ROW(#REF!),$P$6:$P26,0)),"")</f>
        <v/>
      </c>
    </row>
    <row r="14" spans="1:19" ht="15" customHeight="1" x14ac:dyDescent="0.2">
      <c r="A14" s="326" t="s">
        <v>117</v>
      </c>
      <c r="B14" s="328" t="s">
        <v>439</v>
      </c>
      <c r="C14" s="346" t="s">
        <v>336</v>
      </c>
      <c r="D14" s="343" t="s">
        <v>118</v>
      </c>
      <c r="E14" s="215">
        <v>20</v>
      </c>
      <c r="F14" s="322"/>
      <c r="G14" s="324">
        <f t="shared" ref="G14" si="3">F14*$N$4</f>
        <v>0</v>
      </c>
      <c r="H14" s="119" t="s">
        <v>28</v>
      </c>
      <c r="I14" s="117">
        <v>20</v>
      </c>
      <c r="J14" s="123">
        <f>G14*I14</f>
        <v>0</v>
      </c>
      <c r="K14" s="118"/>
      <c r="P14" s="8"/>
      <c r="Q14" s="7" t="str">
        <f>IFERROR(INDEX(#REF!,MATCH(ROW(#REF!),$P$5:$P28,0)),"")</f>
        <v/>
      </c>
      <c r="R14" s="7" t="str">
        <f>IFERROR(INDEX(#REF!,MATCH(ROW(#REF!),$P$5:$P28,0)),"")</f>
        <v/>
      </c>
      <c r="S14" s="7" t="str">
        <f>IFERROR(INDEX(#REF!,MATCH(ROW(#REF!),$P$6:$P28,0)),"")</f>
        <v/>
      </c>
    </row>
    <row r="15" spans="1:19" ht="15" customHeight="1" thickBot="1" x14ac:dyDescent="0.25">
      <c r="A15" s="327"/>
      <c r="B15" s="329"/>
      <c r="C15" s="347"/>
      <c r="D15" s="344"/>
      <c r="E15" s="216"/>
      <c r="F15" s="323"/>
      <c r="G15" s="325"/>
      <c r="H15" s="124" t="s">
        <v>29</v>
      </c>
      <c r="I15" s="125">
        <f>I14*12</f>
        <v>240</v>
      </c>
      <c r="J15" s="46">
        <f>G14*I15</f>
        <v>0</v>
      </c>
      <c r="K15" s="118"/>
      <c r="L15" s="4" t="s">
        <v>137</v>
      </c>
      <c r="P15" s="8"/>
      <c r="Q15" s="7" t="str">
        <f>IFERROR(INDEX(#REF!,MATCH(ROW(#REF!),$P$5:$P29,0)),"")</f>
        <v/>
      </c>
      <c r="R15" s="7" t="str">
        <f>IFERROR(INDEX(#REF!,MATCH(ROW(#REF!),$P$5:$P29,0)),"")</f>
        <v/>
      </c>
      <c r="S15" s="7" t="str">
        <f>IFERROR(INDEX(#REF!,MATCH(ROW(#REF!),$P$6:$P29,0)),"")</f>
        <v/>
      </c>
    </row>
    <row r="16" spans="1:19" ht="15" customHeight="1" x14ac:dyDescent="0.2">
      <c r="A16" s="326" t="s">
        <v>119</v>
      </c>
      <c r="B16" s="328" t="s">
        <v>440</v>
      </c>
      <c r="C16" s="346" t="s">
        <v>336</v>
      </c>
      <c r="D16" s="343" t="s">
        <v>0</v>
      </c>
      <c r="E16" s="215">
        <v>20</v>
      </c>
      <c r="F16" s="322"/>
      <c r="G16" s="324">
        <f t="shared" ref="G16" si="4">F16*$N$4</f>
        <v>0</v>
      </c>
      <c r="H16" s="119" t="s">
        <v>28</v>
      </c>
      <c r="I16" s="117">
        <v>20</v>
      </c>
      <c r="J16" s="123">
        <f>G16*I16</f>
        <v>0</v>
      </c>
      <c r="K16" s="118"/>
      <c r="P16" s="8"/>
      <c r="Q16" s="7" t="str">
        <f>IFERROR(INDEX(#REF!,MATCH(ROW(#REF!),$P$5:$P30,0)),"")</f>
        <v/>
      </c>
      <c r="R16" s="7" t="str">
        <f>IFERROR(INDEX(#REF!,MATCH(ROW(#REF!),$P$5:$P30,0)),"")</f>
        <v/>
      </c>
      <c r="S16" s="7" t="str">
        <f>IFERROR(INDEX(#REF!,MATCH(ROW(#REF!),$P$6:$P30,0)),"")</f>
        <v/>
      </c>
    </row>
    <row r="17" spans="1:19" ht="15" customHeight="1" thickBot="1" x14ac:dyDescent="0.25">
      <c r="A17" s="327"/>
      <c r="B17" s="329"/>
      <c r="C17" s="347"/>
      <c r="D17" s="344"/>
      <c r="E17" s="216"/>
      <c r="F17" s="323"/>
      <c r="G17" s="325"/>
      <c r="H17" s="124" t="s">
        <v>29</v>
      </c>
      <c r="I17" s="125">
        <f>I16*12</f>
        <v>240</v>
      </c>
      <c r="J17" s="46">
        <f>G16*I17</f>
        <v>0</v>
      </c>
      <c r="K17" s="118"/>
      <c r="L17" s="4" t="s">
        <v>137</v>
      </c>
      <c r="P17" s="8"/>
      <c r="Q17" s="7" t="str">
        <f>IFERROR(INDEX(#REF!,MATCH(ROW(#REF!),$P$5:$P31,0)),"")</f>
        <v/>
      </c>
      <c r="R17" s="7" t="str">
        <f>IFERROR(INDEX(#REF!,MATCH(ROW(#REF!),$P$5:$P31,0)),"")</f>
        <v/>
      </c>
      <c r="S17" s="7" t="str">
        <f>IFERROR(INDEX(#REF!,MATCH(ROW(#REF!),$P$6:$P31,0)),"")</f>
        <v/>
      </c>
    </row>
    <row r="18" spans="1:19" ht="15" customHeight="1" x14ac:dyDescent="0.2">
      <c r="A18" s="326" t="s">
        <v>120</v>
      </c>
      <c r="B18" s="328" t="s">
        <v>441</v>
      </c>
      <c r="C18" s="346" t="s">
        <v>336</v>
      </c>
      <c r="D18" s="343" t="s">
        <v>96</v>
      </c>
      <c r="E18" s="215">
        <v>20</v>
      </c>
      <c r="F18" s="322"/>
      <c r="G18" s="324">
        <f t="shared" ref="G18" si="5">F18*$N$4</f>
        <v>0</v>
      </c>
      <c r="H18" s="119" t="s">
        <v>28</v>
      </c>
      <c r="I18" s="117">
        <v>10</v>
      </c>
      <c r="J18" s="123">
        <f>G18*I18</f>
        <v>0</v>
      </c>
      <c r="K18" s="118"/>
      <c r="P18" s="8"/>
      <c r="S18" s="7" t="str">
        <f>IFERROR(INDEX(#REF!,MATCH(ROW(#REF!),$P$6:$P24,0)),"")</f>
        <v/>
      </c>
    </row>
    <row r="19" spans="1:19" ht="15" customHeight="1" thickBot="1" x14ac:dyDescent="0.25">
      <c r="A19" s="327"/>
      <c r="B19" s="329"/>
      <c r="C19" s="347"/>
      <c r="D19" s="344"/>
      <c r="E19" s="216"/>
      <c r="F19" s="348"/>
      <c r="G19" s="325"/>
      <c r="H19" s="124" t="s">
        <v>29</v>
      </c>
      <c r="I19" s="125">
        <f>I18*12</f>
        <v>120</v>
      </c>
      <c r="J19" s="46">
        <f>G18*I19</f>
        <v>0</v>
      </c>
      <c r="K19" s="118"/>
      <c r="L19" s="4" t="s">
        <v>137</v>
      </c>
      <c r="P19" s="8"/>
      <c r="S19" s="7" t="str">
        <f>IFERROR(INDEX(#REF!,MATCH(ROW(#REF!),$P$6:$P25,0)),"")</f>
        <v/>
      </c>
    </row>
    <row r="20" spans="1:19" ht="21.75" customHeight="1" thickBot="1" x14ac:dyDescent="0.3">
      <c r="B20" s="120"/>
      <c r="C20" s="120"/>
      <c r="D20" s="72"/>
      <c r="E20" s="121"/>
      <c r="F20" s="316" t="s">
        <v>11</v>
      </c>
      <c r="G20" s="317"/>
      <c r="H20" s="318"/>
      <c r="I20" s="319">
        <f>SUMIF(L6:L19,"S",J6:J19)</f>
        <v>0</v>
      </c>
      <c r="J20" s="321"/>
      <c r="K20" s="54"/>
    </row>
    <row r="21" spans="1:19" ht="14.25" customHeight="1" x14ac:dyDescent="0.25">
      <c r="E21" s="4"/>
      <c r="F21" s="13"/>
    </row>
    <row r="22" spans="1:19" ht="18.75" customHeight="1" x14ac:dyDescent="0.25">
      <c r="A22" s="345"/>
      <c r="B22" s="345"/>
      <c r="C22" s="345"/>
      <c r="D22" s="345"/>
      <c r="E22" s="345"/>
      <c r="F22" s="345"/>
      <c r="G22" s="345"/>
      <c r="H22" s="345"/>
      <c r="I22" s="345"/>
      <c r="J22" s="345"/>
      <c r="K22" s="122"/>
    </row>
    <row r="23" spans="1:19" s="7" customFormat="1" ht="15" customHeight="1" x14ac:dyDescent="0.2">
      <c r="A23" s="265" t="s">
        <v>443</v>
      </c>
      <c r="B23" s="265"/>
      <c r="C23" s="265"/>
      <c r="D23" s="265"/>
      <c r="E23" s="265"/>
      <c r="F23" s="265"/>
      <c r="G23" s="265"/>
      <c r="H23" s="265"/>
      <c r="I23" s="265"/>
      <c r="J23" s="265"/>
      <c r="K23" s="99"/>
    </row>
    <row r="24" spans="1:19" s="7" customFormat="1" ht="14.25" x14ac:dyDescent="0.2">
      <c r="A24" s="265"/>
      <c r="B24" s="265"/>
      <c r="C24" s="265"/>
      <c r="D24" s="265"/>
      <c r="E24" s="265"/>
      <c r="F24" s="265"/>
      <c r="G24" s="265"/>
      <c r="H24" s="265"/>
      <c r="I24" s="265"/>
      <c r="J24" s="265"/>
      <c r="K24" s="99"/>
    </row>
    <row r="25" spans="1:19" s="7" customFormat="1" ht="14.25" x14ac:dyDescent="0.2">
      <c r="A25" s="265"/>
      <c r="B25" s="265"/>
      <c r="C25" s="265"/>
      <c r="D25" s="265"/>
      <c r="E25" s="265"/>
      <c r="F25" s="265"/>
      <c r="G25" s="265"/>
      <c r="H25" s="265"/>
      <c r="I25" s="265"/>
      <c r="J25" s="265"/>
      <c r="K25" s="99"/>
    </row>
    <row r="26" spans="1:19" s="7" customFormat="1" ht="14.25" x14ac:dyDescent="0.2">
      <c r="A26" s="265"/>
      <c r="B26" s="265"/>
      <c r="C26" s="265"/>
      <c r="D26" s="265"/>
      <c r="E26" s="265"/>
      <c r="F26" s="265"/>
      <c r="G26" s="265"/>
      <c r="H26" s="265"/>
      <c r="I26" s="265"/>
      <c r="J26" s="265"/>
      <c r="K26" s="99"/>
    </row>
    <row r="36" spans="5:6" ht="15" customHeight="1" x14ac:dyDescent="0.25"/>
    <row r="38" spans="5:6" ht="14.25" x14ac:dyDescent="0.25">
      <c r="E38" s="4"/>
      <c r="F38" s="13"/>
    </row>
  </sheetData>
  <mergeCells count="64">
    <mergeCell ref="A23:J26"/>
    <mergeCell ref="F16:F17"/>
    <mergeCell ref="F20:H20"/>
    <mergeCell ref="A8:A9"/>
    <mergeCell ref="B8:B9"/>
    <mergeCell ref="C8:C9"/>
    <mergeCell ref="D8:D9"/>
    <mergeCell ref="E8:E9"/>
    <mergeCell ref="F8:F9"/>
    <mergeCell ref="G8:G9"/>
    <mergeCell ref="A18:A19"/>
    <mergeCell ref="A16:A17"/>
    <mergeCell ref="A14:A15"/>
    <mergeCell ref="G16:G17"/>
    <mergeCell ref="B18:B19"/>
    <mergeCell ref="C18:C19"/>
    <mergeCell ref="D18:D19"/>
    <mergeCell ref="I20:J20"/>
    <mergeCell ref="A22:J22"/>
    <mergeCell ref="C14:C15"/>
    <mergeCell ref="G14:G15"/>
    <mergeCell ref="B14:B15"/>
    <mergeCell ref="D14:D15"/>
    <mergeCell ref="E14:E15"/>
    <mergeCell ref="F14:F15"/>
    <mergeCell ref="E18:E19"/>
    <mergeCell ref="F18:F19"/>
    <mergeCell ref="G18:G19"/>
    <mergeCell ref="B16:B17"/>
    <mergeCell ref="C16:C17"/>
    <mergeCell ref="D16:D17"/>
    <mergeCell ref="E16:E17"/>
    <mergeCell ref="D6:D7"/>
    <mergeCell ref="E6:E7"/>
    <mergeCell ref="F6:F7"/>
    <mergeCell ref="G6:G7"/>
    <mergeCell ref="B10:B11"/>
    <mergeCell ref="C10:C11"/>
    <mergeCell ref="D10:D11"/>
    <mergeCell ref="E10:E11"/>
    <mergeCell ref="F10:F11"/>
    <mergeCell ref="A10:A11"/>
    <mergeCell ref="F3:F4"/>
    <mergeCell ref="A2:J2"/>
    <mergeCell ref="A3:A4"/>
    <mergeCell ref="B3:B4"/>
    <mergeCell ref="C3:C4"/>
    <mergeCell ref="D3:D4"/>
    <mergeCell ref="E3:E4"/>
    <mergeCell ref="G3:G4"/>
    <mergeCell ref="H3:I4"/>
    <mergeCell ref="J3:J4"/>
    <mergeCell ref="A5:J5"/>
    <mergeCell ref="A6:A7"/>
    <mergeCell ref="G10:G11"/>
    <mergeCell ref="B6:B7"/>
    <mergeCell ref="C6:C7"/>
    <mergeCell ref="F12:F13"/>
    <mergeCell ref="G12:G13"/>
    <mergeCell ref="A12:A13"/>
    <mergeCell ref="B12:B13"/>
    <mergeCell ref="C12:C13"/>
    <mergeCell ref="D12:D13"/>
    <mergeCell ref="E12:E13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J14:J18 J7:J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40330-4FB0-4383-A0E2-B0D0DE628063}">
  <sheetPr>
    <tabColor theme="0"/>
    <pageSetUpPr fitToPage="1"/>
  </sheetPr>
  <dimension ref="A1:N18"/>
  <sheetViews>
    <sheetView zoomScaleNormal="100" workbookViewId="0">
      <selection activeCell="H13" sqref="H13"/>
    </sheetView>
  </sheetViews>
  <sheetFormatPr defaultColWidth="9.140625" defaultRowHeight="15" x14ac:dyDescent="0.25"/>
  <cols>
    <col min="1" max="1" width="16.42578125" style="7" customWidth="1"/>
    <col min="2" max="2" width="54.7109375" style="7" customWidth="1"/>
    <col min="3" max="3" width="18" style="7" customWidth="1"/>
    <col min="4" max="4" width="15" style="7" customWidth="1"/>
    <col min="5" max="5" width="3.140625" style="67" customWidth="1"/>
    <col min="6" max="6" width="7.28515625" style="7" customWidth="1"/>
    <col min="7" max="12" width="9.140625" style="7"/>
    <col min="13" max="13" width="13.28515625" style="7" bestFit="1" customWidth="1"/>
    <col min="14" max="14" width="83.5703125" style="7" bestFit="1" customWidth="1"/>
    <col min="15" max="16384" width="9.140625" style="7"/>
  </cols>
  <sheetData>
    <row r="1" spans="1:14" ht="30" customHeight="1" thickBot="1" x14ac:dyDescent="0.3"/>
    <row r="2" spans="1:14" s="75" customFormat="1" ht="24.75" customHeight="1" thickBot="1" x14ac:dyDescent="0.4">
      <c r="A2" s="212" t="s">
        <v>407</v>
      </c>
      <c r="B2" s="213"/>
      <c r="C2" s="213"/>
      <c r="D2" s="213"/>
      <c r="E2" s="213"/>
      <c r="F2" s="110"/>
    </row>
    <row r="3" spans="1:14" s="4" customFormat="1" ht="21" customHeight="1" x14ac:dyDescent="0.25">
      <c r="A3" s="284" t="s">
        <v>3</v>
      </c>
      <c r="B3" s="266" t="s">
        <v>424</v>
      </c>
      <c r="C3" s="286" t="s">
        <v>2</v>
      </c>
      <c r="D3" s="288" t="s">
        <v>368</v>
      </c>
      <c r="E3" s="289"/>
      <c r="G3" s="50" t="s">
        <v>4</v>
      </c>
      <c r="H3" s="41"/>
    </row>
    <row r="4" spans="1:14" s="4" customFormat="1" ht="21" customHeight="1" thickBot="1" x14ac:dyDescent="0.3">
      <c r="A4" s="285"/>
      <c r="B4" s="216"/>
      <c r="C4" s="287"/>
      <c r="D4" s="220"/>
      <c r="E4" s="222"/>
      <c r="G4" s="42">
        <v>0.2944</v>
      </c>
      <c r="H4" s="43">
        <f>1+G4</f>
        <v>1.2944</v>
      </c>
    </row>
    <row r="5" spans="1:14" s="4" customFormat="1" ht="18.75" customHeight="1" thickBot="1" x14ac:dyDescent="0.25">
      <c r="A5" s="243" t="s">
        <v>372</v>
      </c>
      <c r="B5" s="244"/>
      <c r="C5" s="244"/>
      <c r="D5" s="244"/>
      <c r="E5" s="244"/>
      <c r="F5" s="111"/>
      <c r="M5" s="7"/>
    </row>
    <row r="6" spans="1:14" ht="18" customHeight="1" x14ac:dyDescent="0.2">
      <c r="A6" s="349" t="s">
        <v>362</v>
      </c>
      <c r="B6" s="278" t="s">
        <v>366</v>
      </c>
      <c r="C6" s="280" t="s">
        <v>367</v>
      </c>
      <c r="D6" s="351">
        <v>0.2</v>
      </c>
      <c r="E6" s="298"/>
      <c r="G6" s="290"/>
      <c r="H6" s="290"/>
      <c r="I6" s="290"/>
      <c r="M6" s="7" t="str">
        <f>IFERROR(INDEX(#REF!,MATCH(ROW(#REF!),#REF!,0)),"")</f>
        <v/>
      </c>
      <c r="N6" s="7" t="str">
        <f>IFERROR(INDEX(#REF!,MATCH(ROW(#REF!),#REF!,0)),"")</f>
        <v/>
      </c>
    </row>
    <row r="7" spans="1:14" ht="15.75" customHeight="1" thickBot="1" x14ac:dyDescent="0.25">
      <c r="A7" s="350"/>
      <c r="B7" s="279"/>
      <c r="C7" s="281"/>
      <c r="D7" s="301"/>
      <c r="E7" s="302"/>
      <c r="G7" s="71"/>
      <c r="M7" s="7" t="str">
        <f>IFERROR(INDEX(#REF!,MATCH(ROW(#REF!),#REF!,0)),"")</f>
        <v/>
      </c>
      <c r="N7" s="7" t="str">
        <f>IFERROR(INDEX(#REF!,MATCH(ROW(#REF!),#REF!,0)),"")</f>
        <v/>
      </c>
    </row>
    <row r="8" spans="1:14" ht="21" customHeight="1" x14ac:dyDescent="0.2">
      <c r="A8" s="349" t="s">
        <v>363</v>
      </c>
      <c r="B8" s="278" t="s">
        <v>369</v>
      </c>
      <c r="C8" s="280" t="s">
        <v>367</v>
      </c>
      <c r="D8" s="351">
        <v>0.5</v>
      </c>
      <c r="E8" s="298"/>
      <c r="M8" s="7" t="str">
        <f>IFERROR(INDEX(#REF!,MATCH(ROW(#REF!),#REF!,0)),"")</f>
        <v/>
      </c>
      <c r="N8" s="7" t="str">
        <f>IFERROR(INDEX(#REF!,MATCH(ROW(#REF!),#REF!,0)),"")</f>
        <v/>
      </c>
    </row>
    <row r="9" spans="1:14" ht="17.25" customHeight="1" thickBot="1" x14ac:dyDescent="0.25">
      <c r="A9" s="350"/>
      <c r="B9" s="279"/>
      <c r="C9" s="281"/>
      <c r="D9" s="301"/>
      <c r="E9" s="302"/>
      <c r="M9" s="7" t="str">
        <f>IFERROR(INDEX(#REF!,MATCH(ROW(#REF!),#REF!,0)),"")</f>
        <v/>
      </c>
      <c r="N9" s="7" t="str">
        <f>IFERROR(INDEX(#REF!,MATCH(ROW(#REF!),#REF!,0)),"")</f>
        <v/>
      </c>
    </row>
    <row r="10" spans="1:14" ht="18" customHeight="1" x14ac:dyDescent="0.2">
      <c r="A10" s="349" t="s">
        <v>364</v>
      </c>
      <c r="B10" s="278" t="s">
        <v>370</v>
      </c>
      <c r="C10" s="280" t="s">
        <v>367</v>
      </c>
      <c r="D10" s="351">
        <v>1</v>
      </c>
      <c r="E10" s="298"/>
      <c r="M10" s="7" t="str">
        <f>IFERROR(INDEX(#REF!,MATCH(ROW(#REF!),#REF!,0)),"")</f>
        <v/>
      </c>
      <c r="N10" s="7" t="str">
        <f>IFERROR(INDEX(#REF!,MATCH(ROW(#REF!),#REF!,0)),"")</f>
        <v/>
      </c>
    </row>
    <row r="11" spans="1:14" ht="15.75" customHeight="1" thickBot="1" x14ac:dyDescent="0.25">
      <c r="A11" s="350"/>
      <c r="B11" s="279"/>
      <c r="C11" s="281"/>
      <c r="D11" s="301"/>
      <c r="E11" s="302"/>
      <c r="M11" s="7" t="str">
        <f>IFERROR(INDEX(#REF!,MATCH(ROW(#REF!),#REF!,0)),"")</f>
        <v/>
      </c>
    </row>
    <row r="12" spans="1:14" ht="18" customHeight="1" x14ac:dyDescent="0.2">
      <c r="A12" s="349" t="s">
        <v>365</v>
      </c>
      <c r="B12" s="278" t="s">
        <v>371</v>
      </c>
      <c r="C12" s="280" t="s">
        <v>367</v>
      </c>
      <c r="D12" s="351">
        <v>0.3</v>
      </c>
      <c r="E12" s="298"/>
    </row>
    <row r="13" spans="1:14" ht="15.75" customHeight="1" thickBot="1" x14ac:dyDescent="0.25">
      <c r="A13" s="350"/>
      <c r="B13" s="279"/>
      <c r="C13" s="281"/>
      <c r="D13" s="301"/>
      <c r="E13" s="302"/>
    </row>
    <row r="15" spans="1:14" ht="15" customHeight="1" x14ac:dyDescent="0.2">
      <c r="A15" s="265" t="s">
        <v>444</v>
      </c>
      <c r="B15" s="265"/>
      <c r="C15" s="265"/>
      <c r="D15" s="265"/>
      <c r="E15" s="265"/>
    </row>
    <row r="16" spans="1:14" ht="14.25" x14ac:dyDescent="0.2">
      <c r="A16" s="265"/>
      <c r="B16" s="265"/>
      <c r="C16" s="265"/>
      <c r="D16" s="265"/>
      <c r="E16" s="265"/>
    </row>
    <row r="17" spans="1:5" ht="14.25" x14ac:dyDescent="0.2">
      <c r="A17" s="265"/>
      <c r="B17" s="265"/>
      <c r="C17" s="265"/>
      <c r="D17" s="265"/>
      <c r="E17" s="265"/>
    </row>
    <row r="18" spans="1:5" ht="14.25" x14ac:dyDescent="0.2">
      <c r="A18" s="265"/>
      <c r="B18" s="265"/>
      <c r="C18" s="265"/>
      <c r="D18" s="265"/>
      <c r="E18" s="265"/>
    </row>
  </sheetData>
  <mergeCells count="24">
    <mergeCell ref="A5:E5"/>
    <mergeCell ref="A6:A7"/>
    <mergeCell ref="B6:B7"/>
    <mergeCell ref="C6:C7"/>
    <mergeCell ref="D6:E7"/>
    <mergeCell ref="A2:E2"/>
    <mergeCell ref="A3:A4"/>
    <mergeCell ref="B3:B4"/>
    <mergeCell ref="C3:C4"/>
    <mergeCell ref="D3:E4"/>
    <mergeCell ref="G6:I6"/>
    <mergeCell ref="A10:A11"/>
    <mergeCell ref="B10:B11"/>
    <mergeCell ref="C10:C11"/>
    <mergeCell ref="D10:E11"/>
    <mergeCell ref="A8:A9"/>
    <mergeCell ref="B8:B9"/>
    <mergeCell ref="C8:C9"/>
    <mergeCell ref="D8:E9"/>
    <mergeCell ref="A12:A13"/>
    <mergeCell ref="B12:B13"/>
    <mergeCell ref="C12:C13"/>
    <mergeCell ref="D12:E13"/>
    <mergeCell ref="A15:E18"/>
  </mergeCells>
  <phoneticPr fontId="5" type="noConversion"/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B1:S55"/>
  <sheetViews>
    <sheetView zoomScaleNormal="100" workbookViewId="0">
      <selection activeCell="M9" sqref="M9"/>
    </sheetView>
  </sheetViews>
  <sheetFormatPr defaultRowHeight="15" x14ac:dyDescent="0.25"/>
  <cols>
    <col min="1" max="1" width="1.7109375" style="7" customWidth="1"/>
    <col min="2" max="2" width="51.28515625" style="101" customWidth="1"/>
    <col min="3" max="3" width="13.28515625" style="7" customWidth="1"/>
    <col min="4" max="4" width="9" style="7" customWidth="1"/>
    <col min="5" max="5" width="8.42578125" style="67" customWidth="1"/>
    <col min="6" max="7" width="10.5703125" style="97" customWidth="1"/>
    <col min="8" max="8" width="10.7109375" style="7" customWidth="1"/>
    <col min="9" max="9" width="10.42578125" style="98" customWidth="1"/>
    <col min="10" max="10" width="24" style="55" customWidth="1"/>
    <col min="11" max="11" width="4.140625" style="55" customWidth="1"/>
    <col min="12" max="12" width="7.28515625" style="7" hidden="1" customWidth="1"/>
    <col min="13" max="13" width="7.28515625" style="7" customWidth="1"/>
    <col min="14" max="14" width="9.140625" style="7"/>
    <col min="15" max="15" width="12.7109375" style="7" bestFit="1" customWidth="1"/>
    <col min="16" max="17" width="0" style="7" hidden="1" customWidth="1"/>
    <col min="18" max="18" width="12.140625" style="7" hidden="1" customWidth="1"/>
    <col min="19" max="19" width="15.5703125" style="7" hidden="1" customWidth="1"/>
    <col min="20" max="16384" width="9.140625" style="7"/>
  </cols>
  <sheetData>
    <row r="1" spans="2:19" ht="30" customHeight="1" thickBot="1" x14ac:dyDescent="0.3"/>
    <row r="2" spans="2:19" s="51" customFormat="1" ht="23.25" customHeight="1" thickBot="1" x14ac:dyDescent="0.3">
      <c r="B2" s="212" t="s">
        <v>423</v>
      </c>
      <c r="C2" s="213"/>
      <c r="D2" s="213"/>
      <c r="E2" s="213"/>
      <c r="F2" s="213"/>
      <c r="G2" s="213"/>
      <c r="H2" s="213"/>
      <c r="I2" s="213"/>
      <c r="J2" s="214"/>
      <c r="K2" s="19"/>
    </row>
    <row r="3" spans="2:19" ht="19.5" customHeight="1" x14ac:dyDescent="0.2">
      <c r="B3" s="357" t="s">
        <v>297</v>
      </c>
      <c r="C3" s="341" t="s">
        <v>2</v>
      </c>
      <c r="D3" s="359" t="s">
        <v>27</v>
      </c>
      <c r="E3" s="341" t="s">
        <v>420</v>
      </c>
      <c r="F3" s="335" t="s">
        <v>314</v>
      </c>
      <c r="G3" s="335" t="s">
        <v>315</v>
      </c>
      <c r="H3" s="217" t="s">
        <v>418</v>
      </c>
      <c r="I3" s="219"/>
      <c r="J3" s="266" t="s">
        <v>415</v>
      </c>
      <c r="K3" s="22"/>
      <c r="M3" s="50" t="s">
        <v>4</v>
      </c>
      <c r="N3" s="41"/>
    </row>
    <row r="4" spans="2:19" ht="19.5" customHeight="1" thickBot="1" x14ac:dyDescent="0.25">
      <c r="B4" s="358"/>
      <c r="C4" s="287"/>
      <c r="D4" s="360"/>
      <c r="E4" s="287"/>
      <c r="F4" s="336"/>
      <c r="G4" s="336"/>
      <c r="H4" s="288"/>
      <c r="I4" s="289"/>
      <c r="J4" s="216"/>
      <c r="K4" s="22"/>
      <c r="M4" s="42">
        <v>0.2944</v>
      </c>
      <c r="N4" s="43">
        <f>1+M4</f>
        <v>1.2944</v>
      </c>
    </row>
    <row r="5" spans="2:19" ht="16.5" customHeight="1" thickBot="1" x14ac:dyDescent="0.25">
      <c r="B5" s="243" t="s">
        <v>56</v>
      </c>
      <c r="C5" s="244"/>
      <c r="D5" s="244"/>
      <c r="E5" s="244"/>
      <c r="F5" s="244"/>
      <c r="G5" s="244"/>
      <c r="H5" s="244"/>
      <c r="I5" s="244"/>
      <c r="J5" s="245"/>
      <c r="K5" s="53"/>
    </row>
    <row r="6" spans="2:19" ht="18.75" customHeight="1" x14ac:dyDescent="0.2">
      <c r="B6" s="1" t="s">
        <v>167</v>
      </c>
      <c r="C6" s="303" t="s">
        <v>351</v>
      </c>
      <c r="D6" s="330" t="s">
        <v>69</v>
      </c>
      <c r="E6" s="341">
        <v>3</v>
      </c>
      <c r="F6" s="352"/>
      <c r="G6" s="354">
        <f>F6*$N$4</f>
        <v>0</v>
      </c>
      <c r="H6" s="23" t="s">
        <v>28</v>
      </c>
      <c r="I6" s="36">
        <v>3000</v>
      </c>
      <c r="J6" s="105">
        <f t="shared" ref="J6" si="0">G6*I6</f>
        <v>0</v>
      </c>
      <c r="K6" s="26"/>
      <c r="P6" s="8" t="str">
        <f>IF(A6&lt;&gt;"",MAX($P$2:P5)+1,"")</f>
        <v/>
      </c>
      <c r="Q6" s="7" t="str">
        <f>IFERROR(INDEX($A$6:$A$49,MATCH(ROW(A2),$P$6:$P49,0)),"")</f>
        <v/>
      </c>
      <c r="R6" s="7" t="str">
        <f>IFERROR(INDEX(#REF!,MATCH(ROW(#REF!),$P$6:$P49,0)),"")</f>
        <v/>
      </c>
      <c r="S6" s="7" t="str">
        <f>IFERROR(INDEX(#REF!,MATCH(ROW(#REF!),$P$6:$P49,0)),"")</f>
        <v/>
      </c>
    </row>
    <row r="7" spans="2:19" ht="23.25" thickBot="1" x14ac:dyDescent="0.25">
      <c r="B7" s="102" t="s">
        <v>168</v>
      </c>
      <c r="C7" s="280"/>
      <c r="D7" s="331"/>
      <c r="E7" s="332"/>
      <c r="F7" s="353"/>
      <c r="G7" s="355"/>
      <c r="H7" s="58" t="s">
        <v>29</v>
      </c>
      <c r="I7" s="106">
        <f>I6*12</f>
        <v>36000</v>
      </c>
      <c r="J7" s="107">
        <f t="shared" ref="J7" si="1">G6*I7</f>
        <v>0</v>
      </c>
      <c r="K7" s="26"/>
      <c r="L7" s="7" t="s">
        <v>137</v>
      </c>
      <c r="P7" s="8" t="str">
        <f>IF(A7&lt;&gt;"",MAX($P$2:P6)+1,"")</f>
        <v/>
      </c>
      <c r="Q7" s="7" t="str">
        <f>IFERROR(INDEX($A$6:$A$49,MATCH(ROW(A3),$P$6:$P50,0)),"")</f>
        <v/>
      </c>
      <c r="R7" s="7" t="str">
        <f>IFERROR(INDEX(#REF!,MATCH(ROW(#REF!),$P$6:$P50,0)),"")</f>
        <v/>
      </c>
      <c r="S7" s="7" t="str">
        <f>IFERROR(INDEX(#REF!,MATCH(ROW(#REF!),$P$6:$P50,0)),"")</f>
        <v/>
      </c>
    </row>
    <row r="8" spans="2:19" ht="18.75" customHeight="1" x14ac:dyDescent="0.2">
      <c r="B8" s="1" t="s">
        <v>169</v>
      </c>
      <c r="C8" s="303" t="s">
        <v>351</v>
      </c>
      <c r="D8" s="330" t="s">
        <v>69</v>
      </c>
      <c r="E8" s="341">
        <v>3</v>
      </c>
      <c r="F8" s="352"/>
      <c r="G8" s="354">
        <f t="shared" ref="G8" si="2">F8*$N$4</f>
        <v>0</v>
      </c>
      <c r="H8" s="27" t="s">
        <v>28</v>
      </c>
      <c r="I8" s="37">
        <v>2000</v>
      </c>
      <c r="J8" s="105">
        <f t="shared" ref="J8" si="3">G8*I8</f>
        <v>0</v>
      </c>
      <c r="K8" s="26"/>
      <c r="P8" s="8" t="str">
        <f>IF(A8&lt;&gt;"",MAX($P$2:P7)+1,"")</f>
        <v/>
      </c>
      <c r="Q8" s="7" t="str">
        <f>IFERROR(INDEX($A$6:$A$49,MATCH(ROW(A4),$P$6:$P50,0)),"")</f>
        <v/>
      </c>
      <c r="R8" s="7" t="str">
        <f>IFERROR(INDEX(#REF!,MATCH(ROW(#REF!),$P$6:$P50,0)),"")</f>
        <v/>
      </c>
      <c r="S8" s="7" t="str">
        <f>IFERROR(INDEX(#REF!,MATCH(ROW(#REF!),$P$6:$P50,0)),"")</f>
        <v/>
      </c>
    </row>
    <row r="9" spans="2:19" ht="23.25" thickBot="1" x14ac:dyDescent="0.25">
      <c r="B9" s="102" t="s">
        <v>170</v>
      </c>
      <c r="C9" s="280"/>
      <c r="D9" s="331"/>
      <c r="E9" s="332"/>
      <c r="F9" s="353"/>
      <c r="G9" s="355"/>
      <c r="H9" s="58" t="s">
        <v>29</v>
      </c>
      <c r="I9" s="106">
        <f>I8*12</f>
        <v>24000</v>
      </c>
      <c r="J9" s="107">
        <f t="shared" ref="J9" si="4">G8*I9</f>
        <v>0</v>
      </c>
      <c r="K9" s="26"/>
      <c r="L9" s="7" t="s">
        <v>137</v>
      </c>
      <c r="P9" s="8" t="str">
        <f>IF(A9&lt;&gt;"",MAX($P$2:P8)+1,"")</f>
        <v/>
      </c>
      <c r="Q9" s="7" t="str">
        <f>IFERROR(INDEX($A$6:$A$49,MATCH(ROW(A5),$P$6:$P50,0)),"")</f>
        <v/>
      </c>
      <c r="R9" s="7" t="str">
        <f>IFERROR(INDEX(#REF!,MATCH(ROW(#REF!),$P$6:$P50,0)),"")</f>
        <v/>
      </c>
      <c r="S9" s="7" t="str">
        <f>IFERROR(INDEX(#REF!,MATCH(ROW(#REF!),$P$6:$P50,0)),"")</f>
        <v/>
      </c>
    </row>
    <row r="10" spans="2:19" ht="18.75" customHeight="1" x14ac:dyDescent="0.2">
      <c r="B10" s="1" t="s">
        <v>171</v>
      </c>
      <c r="C10" s="303" t="s">
        <v>351</v>
      </c>
      <c r="D10" s="330" t="s">
        <v>69</v>
      </c>
      <c r="E10" s="341">
        <v>3</v>
      </c>
      <c r="F10" s="352"/>
      <c r="G10" s="354">
        <f t="shared" ref="G10" si="5">F10*$N$4</f>
        <v>0</v>
      </c>
      <c r="H10" s="27" t="s">
        <v>28</v>
      </c>
      <c r="I10" s="37">
        <v>2001</v>
      </c>
      <c r="J10" s="105">
        <f t="shared" ref="J10" si="6">G10*I10</f>
        <v>0</v>
      </c>
      <c r="K10" s="26"/>
      <c r="P10" s="8" t="str">
        <f>IF(A10&lt;&gt;"",MAX($P$2:P9)+1,"")</f>
        <v/>
      </c>
      <c r="Q10" s="7" t="str">
        <f>IFERROR(INDEX($A$6:$A$49,MATCH(ROW(A6),$P$6:$P50,0)),"")</f>
        <v/>
      </c>
      <c r="R10" s="7" t="str">
        <f>IFERROR(INDEX(#REF!,MATCH(ROW(#REF!),$P$6:$P50,0)),"")</f>
        <v/>
      </c>
      <c r="S10" s="7" t="str">
        <f>IFERROR(INDEX(#REF!,MATCH(ROW(#REF!),$P$6:$P50,0)),"")</f>
        <v/>
      </c>
    </row>
    <row r="11" spans="2:19" ht="23.25" thickBot="1" x14ac:dyDescent="0.25">
      <c r="B11" s="102" t="s">
        <v>172</v>
      </c>
      <c r="C11" s="280"/>
      <c r="D11" s="331"/>
      <c r="E11" s="332"/>
      <c r="F11" s="353"/>
      <c r="G11" s="355"/>
      <c r="H11" s="23" t="s">
        <v>29</v>
      </c>
      <c r="I11" s="36">
        <f>I10*12</f>
        <v>24012</v>
      </c>
      <c r="J11" s="107">
        <f t="shared" ref="J11" si="7">G10*I11</f>
        <v>0</v>
      </c>
      <c r="K11" s="26"/>
      <c r="L11" s="7" t="s">
        <v>137</v>
      </c>
      <c r="O11" s="94"/>
      <c r="P11" s="8" t="str">
        <f>IF(A11&lt;&gt;"",MAX($P$2:P10)+1,"")</f>
        <v/>
      </c>
      <c r="Q11" s="7" t="str">
        <f>IFERROR(INDEX($A$6:$A$49,MATCH(ROW(A7),$P$6:$P51,0)),"")</f>
        <v/>
      </c>
      <c r="R11" s="7" t="str">
        <f>IFERROR(INDEX(#REF!,MATCH(ROW(#REF!),$P$6:$P51,0)),"")</f>
        <v/>
      </c>
      <c r="S11" s="7" t="str">
        <f>IFERROR(INDEX(#REF!,MATCH(ROW(#REF!),$P$6:$P51,0)),"")</f>
        <v/>
      </c>
    </row>
    <row r="12" spans="2:19" ht="18.75" customHeight="1" x14ac:dyDescent="0.2">
      <c r="B12" s="1" t="s">
        <v>173</v>
      </c>
      <c r="C12" s="303" t="s">
        <v>351</v>
      </c>
      <c r="D12" s="330" t="s">
        <v>69</v>
      </c>
      <c r="E12" s="341">
        <v>3</v>
      </c>
      <c r="F12" s="352"/>
      <c r="G12" s="354">
        <f t="shared" ref="G12" si="8">F12*$N$4</f>
        <v>0</v>
      </c>
      <c r="H12" s="27" t="s">
        <v>28</v>
      </c>
      <c r="I12" s="37">
        <v>4001</v>
      </c>
      <c r="J12" s="105">
        <f t="shared" ref="J12" si="9">G12*I12</f>
        <v>0</v>
      </c>
      <c r="K12" s="26"/>
      <c r="P12" s="8" t="str">
        <f>IF(A12&lt;&gt;"",MAX($P$2:P11)+1,"")</f>
        <v/>
      </c>
      <c r="Q12" s="7" t="str">
        <f>IFERROR(INDEX($A$6:$A$49,MATCH(ROW(A8),$P$6:$P52,0)),"")</f>
        <v/>
      </c>
      <c r="R12" s="7" t="str">
        <f>IFERROR(INDEX(#REF!,MATCH(ROW(#REF!),$P$6:$P52,0)),"")</f>
        <v/>
      </c>
      <c r="S12" s="7" t="str">
        <f>IFERROR(INDEX(#REF!,MATCH(ROW(#REF!),$P$6:$P52,0)),"")</f>
        <v/>
      </c>
    </row>
    <row r="13" spans="2:19" ht="23.25" thickBot="1" x14ac:dyDescent="0.25">
      <c r="B13" s="102" t="s">
        <v>174</v>
      </c>
      <c r="C13" s="280"/>
      <c r="D13" s="331"/>
      <c r="E13" s="332"/>
      <c r="F13" s="353"/>
      <c r="G13" s="355"/>
      <c r="H13" s="23" t="s">
        <v>29</v>
      </c>
      <c r="I13" s="36">
        <f>I12*12</f>
        <v>48012</v>
      </c>
      <c r="J13" s="107">
        <f t="shared" ref="J13" si="10">G12*I13</f>
        <v>0</v>
      </c>
      <c r="K13" s="26"/>
      <c r="L13" s="7" t="s">
        <v>137</v>
      </c>
      <c r="P13" s="8" t="str">
        <f>IF(A13&lt;&gt;"",MAX($P$2:P12)+1,"")</f>
        <v/>
      </c>
      <c r="Q13" s="7" t="str">
        <f>IFERROR(INDEX($A$6:$A$49,MATCH(ROW(A9),$P$6:$P53,0)),"")</f>
        <v/>
      </c>
      <c r="R13" s="7" t="str">
        <f>IFERROR(INDEX(#REF!,MATCH(ROW(#REF!),$P$6:$P53,0)),"")</f>
        <v/>
      </c>
      <c r="S13" s="7" t="str">
        <f>IFERROR(INDEX(#REF!,MATCH(ROW(#REF!),$P$6:$P53,0)),"")</f>
        <v/>
      </c>
    </row>
    <row r="14" spans="2:19" ht="18.75" customHeight="1" x14ac:dyDescent="0.2">
      <c r="B14" s="1" t="s">
        <v>175</v>
      </c>
      <c r="C14" s="303" t="s">
        <v>351</v>
      </c>
      <c r="D14" s="330" t="s">
        <v>69</v>
      </c>
      <c r="E14" s="341">
        <v>3</v>
      </c>
      <c r="F14" s="352"/>
      <c r="G14" s="354">
        <f t="shared" ref="G14" si="11">F14*$N$4</f>
        <v>0</v>
      </c>
      <c r="H14" s="27" t="s">
        <v>28</v>
      </c>
      <c r="I14" s="37">
        <v>6001</v>
      </c>
      <c r="J14" s="105">
        <f t="shared" ref="J14" si="12">G14*I14</f>
        <v>0</v>
      </c>
      <c r="K14" s="26"/>
      <c r="P14" s="8" t="str">
        <f>IF(A14&lt;&gt;"",MAX($P$2:P13)+1,"")</f>
        <v/>
      </c>
      <c r="Q14" s="7" t="str">
        <f>IFERROR(INDEX($A$6:$A$49,MATCH(ROW(A10),$P$6:$P54,0)),"")</f>
        <v/>
      </c>
      <c r="R14" s="7" t="str">
        <f>IFERROR(INDEX(#REF!,MATCH(ROW(#REF!),$P$6:$P54,0)),"")</f>
        <v/>
      </c>
      <c r="S14" s="7" t="str">
        <f>IFERROR(INDEX(#REF!,MATCH(ROW(#REF!),$P$6:$P54,0)),"")</f>
        <v/>
      </c>
    </row>
    <row r="15" spans="2:19" ht="23.25" thickBot="1" x14ac:dyDescent="0.25">
      <c r="B15" s="102" t="s">
        <v>176</v>
      </c>
      <c r="C15" s="280"/>
      <c r="D15" s="331"/>
      <c r="E15" s="332"/>
      <c r="F15" s="353"/>
      <c r="G15" s="355"/>
      <c r="H15" s="23" t="s">
        <v>29</v>
      </c>
      <c r="I15" s="36">
        <f>I14*12</f>
        <v>72012</v>
      </c>
      <c r="J15" s="107">
        <f t="shared" ref="J15" si="13">G14*I15</f>
        <v>0</v>
      </c>
      <c r="K15" s="26"/>
      <c r="L15" s="7" t="s">
        <v>137</v>
      </c>
      <c r="P15" s="8" t="str">
        <f>IF(A15&lt;&gt;"",MAX($P$2:P14)+1,"")</f>
        <v/>
      </c>
      <c r="Q15" s="7" t="str">
        <f>IFERROR(INDEX($A$6:$A$49,MATCH(ROW(A11),$P$6:$P55,0)),"")</f>
        <v/>
      </c>
      <c r="R15" s="7" t="str">
        <f>IFERROR(INDEX(#REF!,MATCH(ROW(#REF!),$P$6:$P55,0)),"")</f>
        <v/>
      </c>
      <c r="S15" s="7" t="str">
        <f>IFERROR(INDEX(#REF!,MATCH(ROW(#REF!),$P$6:$P55,0)),"")</f>
        <v/>
      </c>
    </row>
    <row r="16" spans="2:19" ht="18.75" customHeight="1" x14ac:dyDescent="0.2">
      <c r="B16" s="1" t="s">
        <v>177</v>
      </c>
      <c r="C16" s="303" t="s">
        <v>351</v>
      </c>
      <c r="D16" s="330" t="s">
        <v>69</v>
      </c>
      <c r="E16" s="342">
        <v>3</v>
      </c>
      <c r="F16" s="352"/>
      <c r="G16" s="354">
        <f t="shared" ref="G16" si="14">F16*$N$4</f>
        <v>0</v>
      </c>
      <c r="H16" s="27" t="s">
        <v>28</v>
      </c>
      <c r="I16" s="37">
        <v>8001</v>
      </c>
      <c r="J16" s="105">
        <f t="shared" ref="J16" si="15">G16*I16</f>
        <v>0</v>
      </c>
      <c r="K16" s="26"/>
      <c r="P16" s="8" t="str">
        <f>IF(A16&lt;&gt;"",MAX($P$2:P15)+1,"")</f>
        <v/>
      </c>
      <c r="Q16" s="7" t="str">
        <f>IFERROR(INDEX($A$6:$A$49,MATCH(ROW(A12),$P$6:$P56,0)),"")</f>
        <v/>
      </c>
      <c r="R16" s="7" t="str">
        <f>IFERROR(INDEX(#REF!,MATCH(ROW(#REF!),$P$6:$P56,0)),"")</f>
        <v/>
      </c>
      <c r="S16" s="7" t="str">
        <f>IFERROR(INDEX(#REF!,MATCH(ROW(#REF!),$P$6:$P56,0)),"")</f>
        <v/>
      </c>
    </row>
    <row r="17" spans="2:19" ht="23.25" thickBot="1" x14ac:dyDescent="0.25">
      <c r="B17" s="102" t="s">
        <v>178</v>
      </c>
      <c r="C17" s="356"/>
      <c r="D17" s="331"/>
      <c r="E17" s="332"/>
      <c r="F17" s="353"/>
      <c r="G17" s="355"/>
      <c r="H17" s="23" t="s">
        <v>29</v>
      </c>
      <c r="I17" s="36">
        <f>I16*12</f>
        <v>96012</v>
      </c>
      <c r="J17" s="107">
        <f t="shared" ref="J17" si="16">G16*I17</f>
        <v>0</v>
      </c>
      <c r="K17" s="26"/>
      <c r="L17" s="7" t="s">
        <v>137</v>
      </c>
      <c r="P17" s="8" t="str">
        <f>IF(A17&lt;&gt;"",MAX($P$2:P16)+1,"")</f>
        <v/>
      </c>
      <c r="Q17" s="7" t="str">
        <f>IFERROR(INDEX($A$6:$A$49,MATCH(ROW(A13),$P$6:$P57,0)),"")</f>
        <v/>
      </c>
      <c r="R17" s="7" t="str">
        <f>IFERROR(INDEX(#REF!,MATCH(ROW(#REF!),$P$6:$P57,0)),"")</f>
        <v/>
      </c>
      <c r="S17" s="7" t="str">
        <f>IFERROR(INDEX(#REF!,MATCH(ROW(#REF!),$P$6:$P57,0)),"")</f>
        <v/>
      </c>
    </row>
    <row r="18" spans="2:19" ht="18.75" customHeight="1" x14ac:dyDescent="0.2">
      <c r="B18" s="1" t="s">
        <v>165</v>
      </c>
      <c r="C18" s="303" t="s">
        <v>351</v>
      </c>
      <c r="D18" s="330" t="s">
        <v>69</v>
      </c>
      <c r="E18" s="342">
        <v>3</v>
      </c>
      <c r="F18" s="352"/>
      <c r="G18" s="354">
        <f t="shared" ref="G18" si="17">F18*$N$4</f>
        <v>0</v>
      </c>
      <c r="H18" s="27" t="s">
        <v>28</v>
      </c>
      <c r="I18" s="37">
        <v>10001</v>
      </c>
      <c r="J18" s="105">
        <f t="shared" ref="J18" si="18">G18*I18</f>
        <v>0</v>
      </c>
      <c r="K18" s="26"/>
      <c r="P18" s="8" t="str">
        <f>IF(A18&lt;&gt;"",MAX($P$2:P17)+1,"")</f>
        <v/>
      </c>
      <c r="Q18" s="7" t="str">
        <f>IFERROR(INDEX($A$6:$A$49,MATCH(ROW(A14),$P$6:$P58,0)),"")</f>
        <v/>
      </c>
      <c r="R18" s="7" t="str">
        <f>IFERROR(INDEX(#REF!,MATCH(ROW(#REF!),$P$6:$P58,0)),"")</f>
        <v/>
      </c>
      <c r="S18" s="7" t="str">
        <f>IFERROR(INDEX(#REF!,MATCH(ROW(#REF!),$P$6:$P58,0)),"")</f>
        <v/>
      </c>
    </row>
    <row r="19" spans="2:19" ht="23.25" customHeight="1" thickBot="1" x14ac:dyDescent="0.25">
      <c r="B19" s="102" t="s">
        <v>166</v>
      </c>
      <c r="C19" s="356"/>
      <c r="D19" s="331"/>
      <c r="E19" s="287"/>
      <c r="F19" s="353"/>
      <c r="G19" s="355"/>
      <c r="H19" s="23" t="s">
        <v>29</v>
      </c>
      <c r="I19" s="36">
        <f>I18*12</f>
        <v>120012</v>
      </c>
      <c r="J19" s="107">
        <f t="shared" ref="J19" si="19">G18*I19</f>
        <v>0</v>
      </c>
      <c r="K19" s="26"/>
      <c r="L19" s="7" t="s">
        <v>137</v>
      </c>
      <c r="P19" s="8" t="str">
        <f>IF(A19&lt;&gt;"",MAX($P$2:P18)+1,"")</f>
        <v/>
      </c>
      <c r="Q19" s="7" t="str">
        <f>IFERROR(INDEX($A$6:$A$49,MATCH(ROW(A15),$P$6:$P59,0)),"")</f>
        <v/>
      </c>
      <c r="R19" s="7" t="str">
        <f>IFERROR(INDEX(#REF!,MATCH(ROW(#REF!),$P$6:$P59,0)),"")</f>
        <v/>
      </c>
      <c r="S19" s="7" t="str">
        <f>IFERROR(INDEX(#REF!,MATCH(ROW(#REF!),$P$6:$P59,0)),"")</f>
        <v/>
      </c>
    </row>
    <row r="20" spans="2:19" ht="18.75" customHeight="1" thickBot="1" x14ac:dyDescent="0.25">
      <c r="B20" s="243" t="s">
        <v>57</v>
      </c>
      <c r="C20" s="244"/>
      <c r="D20" s="244"/>
      <c r="E20" s="244"/>
      <c r="F20" s="244"/>
      <c r="G20" s="244"/>
      <c r="H20" s="244"/>
      <c r="I20" s="244"/>
      <c r="J20" s="245"/>
      <c r="K20" s="53"/>
      <c r="P20" s="8" t="str">
        <f>IF(A20&lt;&gt;"",MAX($P$2:P11)+1,"")</f>
        <v/>
      </c>
      <c r="Q20" s="7" t="str">
        <f>IFERROR(INDEX($A$6:$A$49,MATCH(ROW(A8),$P$6:$P52,0)),"")</f>
        <v/>
      </c>
      <c r="R20" s="7" t="str">
        <f>IFERROR(INDEX(#REF!,MATCH(ROW(#REF!),$P$6:$P52,0)),"")</f>
        <v/>
      </c>
      <c r="S20" s="7" t="str">
        <f>IFERROR(INDEX(#REF!,MATCH(ROW(#REF!),$P$6:$P52,0)),"")</f>
        <v/>
      </c>
    </row>
    <row r="21" spans="2:19" ht="18.75" customHeight="1" x14ac:dyDescent="0.2">
      <c r="B21" s="1" t="s">
        <v>192</v>
      </c>
      <c r="C21" s="303" t="s">
        <v>351</v>
      </c>
      <c r="D21" s="330" t="s">
        <v>69</v>
      </c>
      <c r="E21" s="341">
        <v>3</v>
      </c>
      <c r="F21" s="352"/>
      <c r="G21" s="354">
        <f t="shared" ref="G21" si="20">F21*$N$4</f>
        <v>0</v>
      </c>
      <c r="H21" s="23" t="s">
        <v>28</v>
      </c>
      <c r="I21" s="36">
        <v>1000</v>
      </c>
      <c r="J21" s="105">
        <f>G21*I21</f>
        <v>0</v>
      </c>
      <c r="K21" s="26"/>
      <c r="P21" s="8" t="str">
        <f>IF(A21&lt;&gt;"",MAX($P$2:P20)+1,"")</f>
        <v/>
      </c>
      <c r="Q21" s="7" t="str">
        <f>IFERROR(INDEX($A$6:$A$49,MATCH(ROW(A9),$P$6:$P53,0)),"")</f>
        <v/>
      </c>
      <c r="R21" s="7" t="str">
        <f>IFERROR(INDEX(#REF!,MATCH(ROW(#REF!),$P$6:$P53,0)),"")</f>
        <v/>
      </c>
      <c r="S21" s="7" t="str">
        <f>IFERROR(INDEX(#REF!,MATCH(ROW(#REF!),$P$6:$P53,0)),"")</f>
        <v/>
      </c>
    </row>
    <row r="22" spans="2:19" ht="24" customHeight="1" thickBot="1" x14ac:dyDescent="0.25">
      <c r="B22" s="102" t="s">
        <v>193</v>
      </c>
      <c r="C22" s="280"/>
      <c r="D22" s="331"/>
      <c r="E22" s="332"/>
      <c r="F22" s="353"/>
      <c r="G22" s="355"/>
      <c r="H22" s="58" t="s">
        <v>29</v>
      </c>
      <c r="I22" s="106">
        <f>I21*12</f>
        <v>12000</v>
      </c>
      <c r="J22" s="107">
        <f>G21*I22</f>
        <v>0</v>
      </c>
      <c r="K22" s="26"/>
      <c r="L22" s="7" t="s">
        <v>137</v>
      </c>
      <c r="P22" s="8" t="str">
        <f>IF(A22&lt;&gt;"",MAX($P$2:P21)+1,"")</f>
        <v/>
      </c>
      <c r="Q22" s="7" t="str">
        <f>IFERROR(INDEX($A$6:$A$49,MATCH(ROW(A10),$P$6:$P54,0)),"")</f>
        <v/>
      </c>
      <c r="R22" s="7" t="str">
        <f>IFERROR(INDEX(#REF!,MATCH(ROW(#REF!),$P$6:$P54,0)),"")</f>
        <v/>
      </c>
      <c r="S22" s="7" t="str">
        <f>IFERROR(INDEX(#REF!,MATCH(ROW(#REF!),$P$6:$P54,0)),"")</f>
        <v/>
      </c>
    </row>
    <row r="23" spans="2:19" ht="18.75" customHeight="1" x14ac:dyDescent="0.2">
      <c r="B23" s="1" t="s">
        <v>181</v>
      </c>
      <c r="C23" s="303" t="s">
        <v>351</v>
      </c>
      <c r="D23" s="330" t="s">
        <v>69</v>
      </c>
      <c r="E23" s="341">
        <v>3</v>
      </c>
      <c r="F23" s="352"/>
      <c r="G23" s="354">
        <f t="shared" ref="G23" si="21">F23*$N$4</f>
        <v>0</v>
      </c>
      <c r="H23" s="27" t="s">
        <v>28</v>
      </c>
      <c r="I23" s="37">
        <v>2000</v>
      </c>
      <c r="J23" s="105">
        <f t="shared" ref="J23" si="22">G23*I23</f>
        <v>0</v>
      </c>
      <c r="K23" s="26"/>
      <c r="P23" s="8" t="str">
        <f>IF(A23&lt;&gt;"",MAX($P$2:P22)+1,"")</f>
        <v/>
      </c>
      <c r="Q23" s="7" t="str">
        <f>IFERROR(INDEX($A$6:$A$49,MATCH(ROW(A11),$P$6:$P55,0)),"")</f>
        <v/>
      </c>
      <c r="R23" s="7" t="str">
        <f>IFERROR(INDEX(#REF!,MATCH(ROW(#REF!),$P$6:$P55,0)),"")</f>
        <v/>
      </c>
      <c r="S23" s="7" t="str">
        <f>IFERROR(INDEX(#REF!,MATCH(ROW(#REF!),$P$6:$P55,0)),"")</f>
        <v/>
      </c>
    </row>
    <row r="24" spans="2:19" ht="24" customHeight="1" thickBot="1" x14ac:dyDescent="0.25">
      <c r="B24" s="102" t="s">
        <v>182</v>
      </c>
      <c r="C24" s="280"/>
      <c r="D24" s="331"/>
      <c r="E24" s="332"/>
      <c r="F24" s="353"/>
      <c r="G24" s="355"/>
      <c r="H24" s="58" t="s">
        <v>29</v>
      </c>
      <c r="I24" s="106">
        <f>I23*12</f>
        <v>24000</v>
      </c>
      <c r="J24" s="107">
        <f t="shared" ref="J24" si="23">G23*I24</f>
        <v>0</v>
      </c>
      <c r="K24" s="26"/>
      <c r="L24" s="7" t="s">
        <v>137</v>
      </c>
      <c r="P24" s="8" t="str">
        <f>IF(A24&lt;&gt;"",MAX($P$2:P23)+1,"")</f>
        <v/>
      </c>
      <c r="Q24" s="7" t="str">
        <f>IFERROR(INDEX($A$6:$A$49,MATCH(ROW(A20),$P$6:$P56,0)),"")</f>
        <v/>
      </c>
      <c r="R24" s="7" t="str">
        <f>IFERROR(INDEX(#REF!,MATCH(ROW(#REF!),$P$6:$P56,0)),"")</f>
        <v/>
      </c>
      <c r="S24" s="7" t="str">
        <f>IFERROR(INDEX(#REF!,MATCH(ROW(#REF!),$P$6:$P56,0)),"")</f>
        <v/>
      </c>
    </row>
    <row r="25" spans="2:19" ht="18.75" customHeight="1" x14ac:dyDescent="0.2">
      <c r="B25" s="1" t="s">
        <v>183</v>
      </c>
      <c r="C25" s="303" t="s">
        <v>351</v>
      </c>
      <c r="D25" s="330" t="s">
        <v>69</v>
      </c>
      <c r="E25" s="341">
        <v>3</v>
      </c>
      <c r="F25" s="352"/>
      <c r="G25" s="354">
        <f t="shared" ref="G25" si="24">F25*$N$4</f>
        <v>0</v>
      </c>
      <c r="H25" s="27" t="s">
        <v>28</v>
      </c>
      <c r="I25" s="37">
        <v>2001</v>
      </c>
      <c r="J25" s="105">
        <f t="shared" ref="J25" si="25">G25*I25</f>
        <v>0</v>
      </c>
      <c r="K25" s="26"/>
      <c r="P25" s="8" t="str">
        <f>IF(A25&lt;&gt;"",MAX($P$2:P24)+1,"")</f>
        <v/>
      </c>
      <c r="Q25" s="7" t="str">
        <f>IFERROR(INDEX($A$6:$A$49,MATCH(ROW(A21),$P$6:$P57,0)),"")</f>
        <v/>
      </c>
      <c r="R25" s="7" t="str">
        <f>IFERROR(INDEX(#REF!,MATCH(ROW(#REF!),$P$6:$P57,0)),"")</f>
        <v/>
      </c>
      <c r="S25" s="7" t="str">
        <f>IFERROR(INDEX(#REF!,MATCH(ROW(#REF!),$P$6:$P57,0)),"")</f>
        <v/>
      </c>
    </row>
    <row r="26" spans="2:19" ht="27.75" customHeight="1" thickBot="1" x14ac:dyDescent="0.25">
      <c r="B26" s="102" t="s">
        <v>184</v>
      </c>
      <c r="C26" s="280"/>
      <c r="D26" s="331"/>
      <c r="E26" s="332"/>
      <c r="F26" s="353"/>
      <c r="G26" s="355"/>
      <c r="H26" s="23" t="s">
        <v>29</v>
      </c>
      <c r="I26" s="36">
        <f>I25*12</f>
        <v>24012</v>
      </c>
      <c r="J26" s="107">
        <f t="shared" ref="J26" si="26">G25*I26</f>
        <v>0</v>
      </c>
      <c r="K26" s="26"/>
      <c r="L26" s="7" t="s">
        <v>137</v>
      </c>
      <c r="P26" s="8" t="str">
        <f>IF(A26&lt;&gt;"",MAX($P$2:P25)+1,"")</f>
        <v/>
      </c>
      <c r="Q26" s="7" t="str">
        <f>IFERROR(INDEX($A$6:$A$49,MATCH(ROW(A22),$P$6:$P58,0)),"")</f>
        <v/>
      </c>
      <c r="R26" s="7" t="str">
        <f>IFERROR(INDEX(#REF!,MATCH(ROW(#REF!),$P$6:$P58,0)),"")</f>
        <v/>
      </c>
      <c r="S26" s="7" t="str">
        <f>IFERROR(INDEX(#REF!,MATCH(ROW(#REF!),$P$6:$P58,0)),"")</f>
        <v/>
      </c>
    </row>
    <row r="27" spans="2:19" ht="18.75" customHeight="1" x14ac:dyDescent="0.2">
      <c r="B27" s="1" t="s">
        <v>185</v>
      </c>
      <c r="C27" s="303" t="s">
        <v>351</v>
      </c>
      <c r="D27" s="330" t="s">
        <v>69</v>
      </c>
      <c r="E27" s="341">
        <v>3</v>
      </c>
      <c r="F27" s="352"/>
      <c r="G27" s="354">
        <f t="shared" ref="G27" si="27">F27*$N$4</f>
        <v>0</v>
      </c>
      <c r="H27" s="27" t="s">
        <v>28</v>
      </c>
      <c r="I27" s="37">
        <v>4001</v>
      </c>
      <c r="J27" s="105">
        <f t="shared" ref="J27" si="28">G27*I27</f>
        <v>0</v>
      </c>
      <c r="K27" s="26"/>
      <c r="P27" s="8" t="str">
        <f>IF(A27&lt;&gt;"",MAX($P$2:P26)+1,"")</f>
        <v/>
      </c>
      <c r="Q27" s="7" t="str">
        <f>IFERROR(INDEX($A$6:$A$49,MATCH(ROW(A23),$P$6:$P59,0)),"")</f>
        <v/>
      </c>
      <c r="R27" s="7" t="str">
        <f>IFERROR(INDEX(#REF!,MATCH(ROW(#REF!),$P$6:$P59,0)),"")</f>
        <v/>
      </c>
      <c r="S27" s="7" t="str">
        <f>IFERROR(INDEX(#REF!,MATCH(ROW(#REF!),$P$6:$P59,0)),"")</f>
        <v/>
      </c>
    </row>
    <row r="28" spans="2:19" ht="24.75" customHeight="1" thickBot="1" x14ac:dyDescent="0.25">
      <c r="B28" s="102" t="s">
        <v>186</v>
      </c>
      <c r="C28" s="280"/>
      <c r="D28" s="331"/>
      <c r="E28" s="332"/>
      <c r="F28" s="353"/>
      <c r="G28" s="355"/>
      <c r="H28" s="23" t="s">
        <v>29</v>
      </c>
      <c r="I28" s="36">
        <f t="shared" ref="I28" si="29">I27*12</f>
        <v>48012</v>
      </c>
      <c r="J28" s="107">
        <f t="shared" ref="J28" si="30">G27*I28</f>
        <v>0</v>
      </c>
      <c r="K28" s="26"/>
      <c r="L28" s="7" t="s">
        <v>137</v>
      </c>
      <c r="P28" s="8" t="str">
        <f>IF(A28&lt;&gt;"",MAX($P$2:P27)+1,"")</f>
        <v/>
      </c>
      <c r="Q28" s="7" t="str">
        <f>IFERROR(INDEX($A$6:$A$49,MATCH(ROW(A24),$P$6:$P60,0)),"")</f>
        <v/>
      </c>
      <c r="R28" s="7" t="str">
        <f>IFERROR(INDEX(#REF!,MATCH(ROW(#REF!),$P$6:$P60,0)),"")</f>
        <v/>
      </c>
      <c r="S28" s="7" t="str">
        <f>IFERROR(INDEX(#REF!,MATCH(ROW(#REF!),$P$6:$P60,0)),"")</f>
        <v/>
      </c>
    </row>
    <row r="29" spans="2:19" ht="18.75" customHeight="1" x14ac:dyDescent="0.2">
      <c r="B29" s="1" t="s">
        <v>188</v>
      </c>
      <c r="C29" s="303" t="s">
        <v>351</v>
      </c>
      <c r="D29" s="330" t="s">
        <v>69</v>
      </c>
      <c r="E29" s="341">
        <v>3</v>
      </c>
      <c r="F29" s="352"/>
      <c r="G29" s="354">
        <f t="shared" ref="G29" si="31">F29*$N$4</f>
        <v>0</v>
      </c>
      <c r="H29" s="27" t="s">
        <v>28</v>
      </c>
      <c r="I29" s="37">
        <v>6001</v>
      </c>
      <c r="J29" s="105">
        <f t="shared" ref="J29" si="32">G29*I29</f>
        <v>0</v>
      </c>
      <c r="K29" s="26"/>
      <c r="P29" s="8" t="str">
        <f>IF(A29&lt;&gt;"",MAX($P$2:P28)+1,"")</f>
        <v/>
      </c>
      <c r="Q29" s="7" t="str">
        <f>IFERROR(INDEX($A$6:$A$49,MATCH(ROW(A25),$P$6:$P61,0)),"")</f>
        <v/>
      </c>
      <c r="R29" s="7" t="str">
        <f>IFERROR(INDEX(#REF!,MATCH(ROW(#REF!),$P$6:$P61,0)),"")</f>
        <v/>
      </c>
      <c r="S29" s="7" t="str">
        <f>IFERROR(INDEX(#REF!,MATCH(ROW(#REF!),$P$6:$P61,0)),"")</f>
        <v/>
      </c>
    </row>
    <row r="30" spans="2:19" ht="24" customHeight="1" thickBot="1" x14ac:dyDescent="0.25">
      <c r="B30" s="102" t="s">
        <v>189</v>
      </c>
      <c r="C30" s="280"/>
      <c r="D30" s="331"/>
      <c r="E30" s="332"/>
      <c r="F30" s="353"/>
      <c r="G30" s="355"/>
      <c r="H30" s="23" t="s">
        <v>29</v>
      </c>
      <c r="I30" s="36">
        <f t="shared" ref="I30" si="33">I29*12</f>
        <v>72012</v>
      </c>
      <c r="J30" s="107">
        <f t="shared" ref="J30" si="34">G29*I30</f>
        <v>0</v>
      </c>
      <c r="K30" s="26"/>
      <c r="L30" s="7" t="s">
        <v>137</v>
      </c>
      <c r="P30" s="8" t="str">
        <f>IF(A30&lt;&gt;"",MAX($P$2:P29)+1,"")</f>
        <v/>
      </c>
      <c r="Q30" s="7" t="str">
        <f>IFERROR(INDEX($A$6:$A$49,MATCH(ROW(A26),$P$6:$P62,0)),"")</f>
        <v/>
      </c>
      <c r="R30" s="7" t="str">
        <f>IFERROR(INDEX(#REF!,MATCH(ROW(#REF!),$P$6:$P62,0)),"")</f>
        <v/>
      </c>
      <c r="S30" s="7" t="str">
        <f>IFERROR(INDEX(#REF!,MATCH(ROW(#REF!),$P$6:$P62,0)),"")</f>
        <v/>
      </c>
    </row>
    <row r="31" spans="2:19" ht="18.75" customHeight="1" x14ac:dyDescent="0.2">
      <c r="B31" s="1" t="s">
        <v>190</v>
      </c>
      <c r="C31" s="303" t="s">
        <v>351</v>
      </c>
      <c r="D31" s="330" t="s">
        <v>69</v>
      </c>
      <c r="E31" s="341">
        <v>3</v>
      </c>
      <c r="F31" s="352"/>
      <c r="G31" s="354">
        <f t="shared" ref="G31" si="35">F31*$N$4</f>
        <v>0</v>
      </c>
      <c r="H31" s="27" t="s">
        <v>28</v>
      </c>
      <c r="I31" s="37">
        <v>8001</v>
      </c>
      <c r="J31" s="105">
        <f t="shared" ref="J31" si="36">G31*I31</f>
        <v>0</v>
      </c>
      <c r="K31" s="26"/>
      <c r="P31" s="8" t="str">
        <f>IF(A31&lt;&gt;"",MAX($P$2:P30)+1,"")</f>
        <v/>
      </c>
      <c r="Q31" s="7" t="str">
        <f>IFERROR(INDEX($A$6:$A$49,MATCH(ROW(A27),$P$6:$P63,0)),"")</f>
        <v/>
      </c>
      <c r="R31" s="7" t="str">
        <f>IFERROR(INDEX(#REF!,MATCH(ROW(#REF!),$P$6:$P63,0)),"")</f>
        <v/>
      </c>
      <c r="S31" s="7" t="str">
        <f>IFERROR(INDEX(#REF!,MATCH(ROW(#REF!),$P$6:$P63,0)),"")</f>
        <v/>
      </c>
    </row>
    <row r="32" spans="2:19" ht="24" customHeight="1" thickBot="1" x14ac:dyDescent="0.25">
      <c r="B32" s="102" t="s">
        <v>191</v>
      </c>
      <c r="C32" s="280"/>
      <c r="D32" s="331"/>
      <c r="E32" s="332"/>
      <c r="F32" s="353"/>
      <c r="G32" s="355"/>
      <c r="H32" s="23" t="s">
        <v>29</v>
      </c>
      <c r="I32" s="36">
        <f t="shared" ref="I32" si="37">I31*12</f>
        <v>96012</v>
      </c>
      <c r="J32" s="107">
        <f t="shared" ref="J32" si="38">G31*I32</f>
        <v>0</v>
      </c>
      <c r="K32" s="26"/>
      <c r="L32" s="7" t="s">
        <v>137</v>
      </c>
      <c r="P32" s="8" t="str">
        <f>IF(A32&lt;&gt;"",MAX($P$2:P31)+1,"")</f>
        <v/>
      </c>
      <c r="Q32" s="7" t="str">
        <f>IFERROR(INDEX($A$6:$A$49,MATCH(ROW(A28),$P$6:$P64,0)),"")</f>
        <v/>
      </c>
      <c r="R32" s="7" t="str">
        <f>IFERROR(INDEX(#REF!,MATCH(ROW(#REF!),$P$6:$P64,0)),"")</f>
        <v/>
      </c>
      <c r="S32" s="7" t="str">
        <f>IFERROR(INDEX(#REF!,MATCH(ROW(#REF!),$P$6:$P64,0)),"")</f>
        <v/>
      </c>
    </row>
    <row r="33" spans="2:19" ht="18.75" customHeight="1" x14ac:dyDescent="0.2">
      <c r="B33" s="1" t="s">
        <v>179</v>
      </c>
      <c r="C33" s="303" t="s">
        <v>351</v>
      </c>
      <c r="D33" s="330" t="s">
        <v>69</v>
      </c>
      <c r="E33" s="341">
        <v>3</v>
      </c>
      <c r="F33" s="352"/>
      <c r="G33" s="354">
        <f t="shared" ref="G33" si="39">F33*$N$4</f>
        <v>0</v>
      </c>
      <c r="H33" s="27" t="s">
        <v>28</v>
      </c>
      <c r="I33" s="37">
        <v>10001</v>
      </c>
      <c r="J33" s="105">
        <f t="shared" ref="J33" si="40">G33*I33</f>
        <v>0</v>
      </c>
      <c r="K33" s="26"/>
      <c r="P33" s="8" t="str">
        <f>IF(A33&lt;&gt;"",MAX($P$2:P32)+1,"")</f>
        <v/>
      </c>
      <c r="Q33" s="7" t="str">
        <f>IFERROR(INDEX($A$6:$A$49,MATCH(ROW(A29),$P$6:$P65,0)),"")</f>
        <v/>
      </c>
      <c r="R33" s="7" t="str">
        <f>IFERROR(INDEX(#REF!,MATCH(ROW(#REF!),$P$6:$P65,0)),"")</f>
        <v/>
      </c>
      <c r="S33" s="7" t="str">
        <f>IFERROR(INDEX(#REF!,MATCH(ROW(#REF!),$P$6:$P65,0)),"")</f>
        <v/>
      </c>
    </row>
    <row r="34" spans="2:19" ht="24" customHeight="1" thickBot="1" x14ac:dyDescent="0.25">
      <c r="B34" s="102" t="s">
        <v>180</v>
      </c>
      <c r="C34" s="280"/>
      <c r="D34" s="331"/>
      <c r="E34" s="332"/>
      <c r="F34" s="353"/>
      <c r="G34" s="355"/>
      <c r="H34" s="23" t="s">
        <v>29</v>
      </c>
      <c r="I34" s="36">
        <f t="shared" ref="I34" si="41">I33*12</f>
        <v>120012</v>
      </c>
      <c r="J34" s="107">
        <f t="shared" ref="J34" si="42">G33*I34</f>
        <v>0</v>
      </c>
      <c r="K34" s="26"/>
      <c r="L34" s="7" t="s">
        <v>137</v>
      </c>
      <c r="P34" s="8" t="str">
        <f>IF(A34&lt;&gt;"",MAX($P$2:P33)+1,"")</f>
        <v/>
      </c>
      <c r="Q34" s="7" t="str">
        <f>IFERROR(INDEX($A$6:$A$49,MATCH(ROW(A30),$P$6:$P66,0)),"")</f>
        <v/>
      </c>
      <c r="R34" s="7" t="str">
        <f>IFERROR(INDEX(#REF!,MATCH(ROW(#REF!),$P$6:$P66,0)),"")</f>
        <v/>
      </c>
      <c r="S34" s="7" t="str">
        <f>IFERROR(INDEX(#REF!,MATCH(ROW(#REF!),$P$6:$P66,0)),"")</f>
        <v/>
      </c>
    </row>
    <row r="35" spans="2:19" ht="18.75" customHeight="1" thickBot="1" x14ac:dyDescent="0.25">
      <c r="B35" s="243" t="s">
        <v>58</v>
      </c>
      <c r="C35" s="244"/>
      <c r="D35" s="244"/>
      <c r="E35" s="244"/>
      <c r="F35" s="244"/>
      <c r="G35" s="244"/>
      <c r="H35" s="244"/>
      <c r="I35" s="244"/>
      <c r="J35" s="245"/>
      <c r="K35" s="53"/>
      <c r="P35" s="8" t="str">
        <f>IF(A35&lt;&gt;"",MAX($P$2:P26)+1,"")</f>
        <v/>
      </c>
      <c r="Q35" s="7" t="str">
        <f>IFERROR(INDEX($A$6:$A$49,MATCH(ROW(A23),$P$6:$P59,0)),"")</f>
        <v/>
      </c>
      <c r="R35" s="7" t="str">
        <f>IFERROR(INDEX(#REF!,MATCH(ROW(#REF!),$P$6:$P59,0)),"")</f>
        <v/>
      </c>
      <c r="S35" s="7" t="str">
        <f>IFERROR(INDEX(#REF!,MATCH(ROW(#REF!),$P$6:$P59,0)),"")</f>
        <v/>
      </c>
    </row>
    <row r="36" spans="2:19" ht="18.75" customHeight="1" x14ac:dyDescent="0.2">
      <c r="B36" s="1" t="s">
        <v>196</v>
      </c>
      <c r="C36" s="303" t="s">
        <v>351</v>
      </c>
      <c r="D36" s="330" t="s">
        <v>69</v>
      </c>
      <c r="E36" s="341">
        <v>3</v>
      </c>
      <c r="F36" s="352"/>
      <c r="G36" s="354">
        <f t="shared" ref="G36" si="43">F36*$N$4</f>
        <v>0</v>
      </c>
      <c r="H36" s="23" t="s">
        <v>28</v>
      </c>
      <c r="I36" s="36">
        <v>1000</v>
      </c>
      <c r="J36" s="105">
        <f t="shared" ref="J36" si="44">G36*I36</f>
        <v>0</v>
      </c>
      <c r="K36" s="26"/>
      <c r="P36" s="8" t="str">
        <f>IF(A36&lt;&gt;"",MAX($P$2:P35)+1,"")</f>
        <v/>
      </c>
      <c r="Q36" s="7" t="str">
        <f>IFERROR(INDEX($A$6:$A$49,MATCH(ROW(A24),$P$6:$P60,0)),"")</f>
        <v/>
      </c>
      <c r="R36" s="7" t="str">
        <f>IFERROR(INDEX(#REF!,MATCH(ROW(#REF!),$P$6:$P60,0)),"")</f>
        <v/>
      </c>
    </row>
    <row r="37" spans="2:19" ht="24" customHeight="1" thickBot="1" x14ac:dyDescent="0.25">
      <c r="B37" s="102" t="s">
        <v>197</v>
      </c>
      <c r="C37" s="280"/>
      <c r="D37" s="331"/>
      <c r="E37" s="332"/>
      <c r="F37" s="353"/>
      <c r="G37" s="355"/>
      <c r="H37" s="58" t="s">
        <v>29</v>
      </c>
      <c r="I37" s="106">
        <f>I36*12</f>
        <v>12000</v>
      </c>
      <c r="J37" s="107">
        <f t="shared" ref="J37" si="45">G36*I37</f>
        <v>0</v>
      </c>
      <c r="K37" s="26"/>
      <c r="L37" s="7" t="s">
        <v>137</v>
      </c>
      <c r="P37" s="8" t="str">
        <f>IF(A37&lt;&gt;"",MAX($P$2:P36)+1,"")</f>
        <v/>
      </c>
      <c r="Q37" s="7" t="str">
        <f>IFERROR(INDEX($A$6:$A$49,MATCH(ROW(A25),$P$6:$P61,0)),"")</f>
        <v/>
      </c>
      <c r="R37" s="7" t="str">
        <f>IFERROR(INDEX(#REF!,MATCH(ROW(#REF!),$P$6:$P61,0)),"")</f>
        <v/>
      </c>
    </row>
    <row r="38" spans="2:19" ht="18.75" customHeight="1" x14ac:dyDescent="0.2">
      <c r="B38" s="1" t="s">
        <v>198</v>
      </c>
      <c r="C38" s="303" t="s">
        <v>351</v>
      </c>
      <c r="D38" s="330" t="s">
        <v>69</v>
      </c>
      <c r="E38" s="341">
        <v>3</v>
      </c>
      <c r="F38" s="352"/>
      <c r="G38" s="354">
        <f t="shared" ref="G38" si="46">F38*$N$4</f>
        <v>0</v>
      </c>
      <c r="H38" s="27" t="s">
        <v>28</v>
      </c>
      <c r="I38" s="37">
        <v>1000</v>
      </c>
      <c r="J38" s="105">
        <f t="shared" ref="J38" si="47">G38*I38</f>
        <v>0</v>
      </c>
      <c r="K38" s="26"/>
      <c r="P38" s="8" t="str">
        <f>IF(A38&lt;&gt;"",MAX($P$2:P37)+1,"")</f>
        <v/>
      </c>
      <c r="Q38" s="7" t="str">
        <f>IFERROR(INDEX($A$6:$A$49,MATCH(ROW(A26),$P$6:$P62,0)),"")</f>
        <v/>
      </c>
      <c r="R38" s="7" t="str">
        <f>IFERROR(INDEX(#REF!,MATCH(ROW(#REF!),$P$6:$P62,0)),"")</f>
        <v/>
      </c>
    </row>
    <row r="39" spans="2:19" ht="24" customHeight="1" thickBot="1" x14ac:dyDescent="0.25">
      <c r="B39" s="102" t="s">
        <v>199</v>
      </c>
      <c r="C39" s="280"/>
      <c r="D39" s="331"/>
      <c r="E39" s="332"/>
      <c r="F39" s="353"/>
      <c r="G39" s="355"/>
      <c r="H39" s="58" t="s">
        <v>29</v>
      </c>
      <c r="I39" s="106">
        <f>I38*12</f>
        <v>12000</v>
      </c>
      <c r="J39" s="107">
        <f t="shared" ref="J39" si="48">G38*I39</f>
        <v>0</v>
      </c>
      <c r="K39" s="26"/>
      <c r="L39" s="7" t="s">
        <v>137</v>
      </c>
      <c r="P39" s="8" t="str">
        <f>IF(A39&lt;&gt;"",MAX($P$2:P38)+1,"")</f>
        <v/>
      </c>
      <c r="Q39" s="7" t="str">
        <f>IFERROR(INDEX($A$6:$A$49,MATCH(ROW(A35),$P$6:$P63,0)),"")</f>
        <v/>
      </c>
      <c r="R39" s="7" t="str">
        <f>IFERROR(INDEX(#REF!,MATCH(ROW(#REF!),$P$6:$P63,0)),"")</f>
        <v/>
      </c>
    </row>
    <row r="40" spans="2:19" ht="18.75" customHeight="1" x14ac:dyDescent="0.2">
      <c r="B40" s="1" t="s">
        <v>200</v>
      </c>
      <c r="C40" s="303" t="s">
        <v>351</v>
      </c>
      <c r="D40" s="330" t="s">
        <v>69</v>
      </c>
      <c r="E40" s="341">
        <v>3</v>
      </c>
      <c r="F40" s="352"/>
      <c r="G40" s="354">
        <f t="shared" ref="G40" si="49">F40*$N$4</f>
        <v>0</v>
      </c>
      <c r="H40" s="27" t="s">
        <v>28</v>
      </c>
      <c r="I40" s="37">
        <v>1000</v>
      </c>
      <c r="J40" s="105">
        <f t="shared" ref="J40" si="50">G40*I40</f>
        <v>0</v>
      </c>
      <c r="K40" s="26"/>
      <c r="P40" s="8" t="str">
        <f>IF(A40&lt;&gt;"",MAX($P$2:P39)+1,"")</f>
        <v/>
      </c>
      <c r="Q40" s="7" t="str">
        <f>IFERROR(INDEX($A$6:$A$49,MATCH(ROW(A36),$P$6:$P64,0)),"")</f>
        <v/>
      </c>
      <c r="R40" s="7" t="str">
        <f>IFERROR(INDEX(#REF!,MATCH(ROW(#REF!),$P$6:$P64,0)),"")</f>
        <v/>
      </c>
    </row>
    <row r="41" spans="2:19" ht="24" customHeight="1" thickBot="1" x14ac:dyDescent="0.25">
      <c r="B41" s="102" t="s">
        <v>201</v>
      </c>
      <c r="C41" s="280"/>
      <c r="D41" s="331"/>
      <c r="E41" s="332"/>
      <c r="F41" s="353"/>
      <c r="G41" s="355"/>
      <c r="H41" s="23" t="s">
        <v>29</v>
      </c>
      <c r="I41" s="36">
        <f>I40*12</f>
        <v>12000</v>
      </c>
      <c r="J41" s="107">
        <f t="shared" ref="J41" si="51">G40*I41</f>
        <v>0</v>
      </c>
      <c r="K41" s="26"/>
      <c r="L41" s="7" t="s">
        <v>137</v>
      </c>
      <c r="P41" s="8" t="str">
        <f>IF(A41&lt;&gt;"",MAX($P$2:P40)+1,"")</f>
        <v/>
      </c>
      <c r="Q41" s="7" t="str">
        <f>IFERROR(INDEX($A$6:$A$49,MATCH(ROW(A37),$P$6:$P65,0)),"")</f>
        <v/>
      </c>
      <c r="R41" s="7" t="str">
        <f>IFERROR(INDEX(#REF!,MATCH(ROW(#REF!),$P$6:$P65,0)),"")</f>
        <v/>
      </c>
    </row>
    <row r="42" spans="2:19" ht="18.75" customHeight="1" x14ac:dyDescent="0.2">
      <c r="B42" s="1" t="s">
        <v>187</v>
      </c>
      <c r="C42" s="303" t="s">
        <v>351</v>
      </c>
      <c r="D42" s="330" t="s">
        <v>69</v>
      </c>
      <c r="E42" s="341">
        <v>3</v>
      </c>
      <c r="F42" s="352"/>
      <c r="G42" s="354">
        <f t="shared" ref="G42" si="52">F42*$N$4</f>
        <v>0</v>
      </c>
      <c r="H42" s="27" t="s">
        <v>28</v>
      </c>
      <c r="I42" s="37">
        <v>1000</v>
      </c>
      <c r="J42" s="105">
        <f t="shared" ref="J42" si="53">G42*I42</f>
        <v>0</v>
      </c>
      <c r="K42" s="26"/>
      <c r="P42" s="8" t="str">
        <f>IF(A42&lt;&gt;"",MAX($P$2:P41)+1,"")</f>
        <v/>
      </c>
      <c r="Q42" s="7" t="str">
        <f>IFERROR(INDEX($A$6:$A$49,MATCH(ROW(A38),$P$6:$P66,0)),"")</f>
        <v/>
      </c>
      <c r="R42" s="7" t="str">
        <f>IFERROR(INDEX(#REF!,MATCH(ROW(#REF!),$P$6:$P66,0)),"")</f>
        <v/>
      </c>
    </row>
    <row r="43" spans="2:19" ht="24" customHeight="1" thickBot="1" x14ac:dyDescent="0.25">
      <c r="B43" s="102" t="s">
        <v>330</v>
      </c>
      <c r="C43" s="280"/>
      <c r="D43" s="331"/>
      <c r="E43" s="332"/>
      <c r="F43" s="353"/>
      <c r="G43" s="355"/>
      <c r="H43" s="23" t="s">
        <v>29</v>
      </c>
      <c r="I43" s="36">
        <f>I42*12</f>
        <v>12000</v>
      </c>
      <c r="J43" s="107">
        <f t="shared" ref="J43" si="54">G42*I43</f>
        <v>0</v>
      </c>
      <c r="K43" s="26"/>
      <c r="L43" s="7" t="s">
        <v>137</v>
      </c>
      <c r="P43" s="8" t="str">
        <f>IF(A43&lt;&gt;"",MAX($P$2:P42)+1,"")</f>
        <v/>
      </c>
      <c r="Q43" s="7" t="str">
        <f>IFERROR(INDEX($A$6:$A$49,MATCH(ROW(A39),$P$6:$P67,0)),"")</f>
        <v/>
      </c>
      <c r="R43" s="7" t="str">
        <f>IFERROR(INDEX(#REF!,MATCH(ROW(#REF!),$P$6:$P67,0)),"")</f>
        <v/>
      </c>
    </row>
    <row r="44" spans="2:19" ht="18.75" customHeight="1" x14ac:dyDescent="0.2">
      <c r="B44" s="1" t="s">
        <v>202</v>
      </c>
      <c r="C44" s="303" t="s">
        <v>351</v>
      </c>
      <c r="D44" s="330" t="s">
        <v>69</v>
      </c>
      <c r="E44" s="341">
        <v>3</v>
      </c>
      <c r="F44" s="352"/>
      <c r="G44" s="354">
        <f t="shared" ref="G44" si="55">F44*$N$4</f>
        <v>0</v>
      </c>
      <c r="H44" s="27" t="s">
        <v>28</v>
      </c>
      <c r="I44" s="37">
        <v>1000</v>
      </c>
      <c r="J44" s="105">
        <f t="shared" ref="J44" si="56">G44*I44</f>
        <v>0</v>
      </c>
      <c r="K44" s="26"/>
      <c r="P44" s="8" t="str">
        <f>IF(A44&lt;&gt;"",MAX($P$2:P43)+1,"")</f>
        <v/>
      </c>
      <c r="Q44" s="7" t="str">
        <f>IFERROR(INDEX($A$6:$A$49,MATCH(ROW(A40),$P$6:$P68,0)),"")</f>
        <v/>
      </c>
      <c r="R44" s="7" t="str">
        <f>IFERROR(INDEX(#REF!,MATCH(ROW(#REF!),$P$6:$P68,0)),"")</f>
        <v/>
      </c>
    </row>
    <row r="45" spans="2:19" ht="24" customHeight="1" thickBot="1" x14ac:dyDescent="0.25">
      <c r="B45" s="102" t="s">
        <v>203</v>
      </c>
      <c r="C45" s="280"/>
      <c r="D45" s="331"/>
      <c r="E45" s="332"/>
      <c r="F45" s="353"/>
      <c r="G45" s="355"/>
      <c r="H45" s="23" t="s">
        <v>29</v>
      </c>
      <c r="I45" s="36">
        <f t="shared" ref="I45" si="57">I44*12</f>
        <v>12000</v>
      </c>
      <c r="J45" s="107">
        <f t="shared" ref="J45" si="58">G44*I45</f>
        <v>0</v>
      </c>
      <c r="K45" s="26"/>
      <c r="L45" s="7" t="s">
        <v>137</v>
      </c>
      <c r="P45" s="8" t="str">
        <f>IF(A45&lt;&gt;"",MAX($P$2:P44)+1,"")</f>
        <v/>
      </c>
      <c r="Q45" s="7" t="str">
        <f>IFERROR(INDEX($A$6:$A$49,MATCH(ROW(A41),$P$6:$P69,0)),"")</f>
        <v/>
      </c>
      <c r="R45" s="7" t="str">
        <f>IFERROR(INDEX(#REF!,MATCH(ROW(#REF!),$P$6:$P69,0)),"")</f>
        <v/>
      </c>
    </row>
    <row r="46" spans="2:19" ht="18.75" customHeight="1" x14ac:dyDescent="0.2">
      <c r="B46" s="1" t="s">
        <v>204</v>
      </c>
      <c r="C46" s="303" t="s">
        <v>351</v>
      </c>
      <c r="D46" s="330" t="s">
        <v>69</v>
      </c>
      <c r="E46" s="341">
        <v>3</v>
      </c>
      <c r="F46" s="352"/>
      <c r="G46" s="354">
        <f t="shared" ref="G46" si="59">F46*$N$4</f>
        <v>0</v>
      </c>
      <c r="H46" s="27" t="s">
        <v>28</v>
      </c>
      <c r="I46" s="37">
        <v>1000</v>
      </c>
      <c r="J46" s="105">
        <f t="shared" ref="J46" si="60">G46*I46</f>
        <v>0</v>
      </c>
      <c r="K46" s="26"/>
      <c r="P46" s="8" t="str">
        <f>IF(A46&lt;&gt;"",MAX($P$2:P45)+1,"")</f>
        <v/>
      </c>
      <c r="Q46" s="7" t="str">
        <f>IFERROR(INDEX($A$6:$A$49,MATCH(ROW(A42),$P$6:$P70,0)),"")</f>
        <v/>
      </c>
      <c r="R46" s="7" t="str">
        <f>IFERROR(INDEX(#REF!,MATCH(ROW(#REF!),$P$6:$P70,0)),"")</f>
        <v/>
      </c>
    </row>
    <row r="47" spans="2:19" ht="24" customHeight="1" thickBot="1" x14ac:dyDescent="0.25">
      <c r="B47" s="102" t="s">
        <v>205</v>
      </c>
      <c r="C47" s="280"/>
      <c r="D47" s="331"/>
      <c r="E47" s="332"/>
      <c r="F47" s="353"/>
      <c r="G47" s="355"/>
      <c r="H47" s="23" t="s">
        <v>29</v>
      </c>
      <c r="I47" s="36">
        <f t="shared" ref="I47" si="61">I46*12</f>
        <v>12000</v>
      </c>
      <c r="J47" s="107">
        <f t="shared" ref="J47" si="62">G46*I47</f>
        <v>0</v>
      </c>
      <c r="K47" s="26"/>
      <c r="L47" s="7" t="s">
        <v>137</v>
      </c>
      <c r="P47" s="8" t="str">
        <f>IF(A47&lt;&gt;"",MAX($P$2:P46)+1,"")</f>
        <v/>
      </c>
      <c r="Q47" s="7" t="str">
        <f>IFERROR(INDEX($A$6:$A$49,MATCH(ROW(A43),$P$6:$P71,0)),"")</f>
        <v/>
      </c>
      <c r="R47" s="7" t="str">
        <f>IFERROR(INDEX(#REF!,MATCH(ROW(#REF!),$P$6:$P71,0)),"")</f>
        <v/>
      </c>
    </row>
    <row r="48" spans="2:19" ht="18.75" customHeight="1" x14ac:dyDescent="0.2">
      <c r="B48" s="31" t="s">
        <v>194</v>
      </c>
      <c r="C48" s="197" t="s">
        <v>351</v>
      </c>
      <c r="D48" s="361" t="s">
        <v>69</v>
      </c>
      <c r="E48" s="341">
        <v>3</v>
      </c>
      <c r="F48" s="352"/>
      <c r="G48" s="354">
        <f t="shared" ref="G48" si="63">F48*$N$4</f>
        <v>0</v>
      </c>
      <c r="H48" s="27" t="s">
        <v>28</v>
      </c>
      <c r="I48" s="37">
        <v>1000</v>
      </c>
      <c r="J48" s="105">
        <f t="shared" ref="J48" si="64">G48*I48</f>
        <v>0</v>
      </c>
      <c r="K48" s="26"/>
      <c r="P48" s="8" t="str">
        <f>IF(A48&lt;&gt;"",MAX($P$2:P47)+1,"")</f>
        <v/>
      </c>
      <c r="Q48" s="7" t="str">
        <f>IFERROR(INDEX($A$6:$A$49,MATCH(ROW(A44),$P$6:$P72,0)),"")</f>
        <v/>
      </c>
      <c r="R48" s="7" t="str">
        <f>IFERROR(INDEX(#REF!,MATCH(ROW(#REF!),$P$6:$P72,0)),"")</f>
        <v/>
      </c>
    </row>
    <row r="49" spans="2:18" ht="24" customHeight="1" thickBot="1" x14ac:dyDescent="0.25">
      <c r="B49" s="103" t="s">
        <v>195</v>
      </c>
      <c r="C49" s="199"/>
      <c r="D49" s="362"/>
      <c r="E49" s="332"/>
      <c r="F49" s="353"/>
      <c r="G49" s="355"/>
      <c r="H49" s="23" t="s">
        <v>29</v>
      </c>
      <c r="I49" s="36">
        <f t="shared" ref="I49" si="65">I48*12</f>
        <v>12000</v>
      </c>
      <c r="J49" s="107">
        <f t="shared" ref="J49" si="66">G48*I49</f>
        <v>0</v>
      </c>
      <c r="K49" s="26"/>
      <c r="L49" s="7" t="s">
        <v>137</v>
      </c>
      <c r="P49" s="8" t="str">
        <f>IF(A49&lt;&gt;"",MAX($P$2:P48)+1,"")</f>
        <v/>
      </c>
      <c r="Q49" s="7" t="str">
        <f>IFERROR(INDEX($A$6:$A$49,MATCH(ROW(A45),$P$6:$P73,0)),"")</f>
        <v/>
      </c>
      <c r="R49" s="7" t="str">
        <f>IFERROR(INDEX(#REF!,MATCH(ROW(#REF!),$P$6:$P73,0)),"")</f>
        <v/>
      </c>
    </row>
    <row r="50" spans="2:18" ht="24" customHeight="1" thickBot="1" x14ac:dyDescent="0.25">
      <c r="C50" s="72"/>
      <c r="D50" s="72"/>
      <c r="E50" s="316" t="s">
        <v>11</v>
      </c>
      <c r="F50" s="317"/>
      <c r="G50" s="318"/>
      <c r="H50" s="319">
        <f>SUMIF(L5:L49,"S",J5:J49)</f>
        <v>0</v>
      </c>
      <c r="I50" s="320"/>
      <c r="J50" s="321"/>
      <c r="K50" s="54"/>
    </row>
    <row r="51" spans="2:18" ht="15" customHeight="1" x14ac:dyDescent="0.2">
      <c r="B51" s="265"/>
      <c r="C51" s="265"/>
      <c r="D51" s="265"/>
      <c r="E51" s="265"/>
      <c r="F51" s="265"/>
      <c r="G51" s="265"/>
      <c r="H51" s="265"/>
      <c r="I51" s="265"/>
      <c r="J51" s="265"/>
      <c r="K51" s="99"/>
      <c r="L51" s="100"/>
    </row>
    <row r="52" spans="2:18" ht="14.25" x14ac:dyDescent="0.2">
      <c r="B52" s="265"/>
      <c r="C52" s="265"/>
      <c r="D52" s="265"/>
      <c r="E52" s="265"/>
      <c r="F52" s="265"/>
      <c r="G52" s="265"/>
      <c r="H52" s="265"/>
      <c r="I52" s="265"/>
      <c r="J52" s="265"/>
      <c r="K52" s="99"/>
      <c r="L52" s="100"/>
    </row>
    <row r="53" spans="2:18" ht="14.25" x14ac:dyDescent="0.2">
      <c r="B53" s="104"/>
      <c r="C53" s="100"/>
      <c r="D53" s="100"/>
      <c r="E53" s="100"/>
      <c r="F53" s="100"/>
      <c r="G53" s="100"/>
      <c r="H53" s="100"/>
      <c r="I53" s="100"/>
      <c r="J53" s="100"/>
      <c r="K53" s="100"/>
      <c r="L53" s="100"/>
    </row>
    <row r="54" spans="2:18" ht="14.25" x14ac:dyDescent="0.2">
      <c r="E54" s="7"/>
      <c r="F54" s="7"/>
      <c r="G54" s="7"/>
      <c r="I54" s="7"/>
      <c r="J54" s="7"/>
      <c r="K54" s="7"/>
    </row>
    <row r="55" spans="2:18" ht="35.25" customHeight="1" x14ac:dyDescent="0.2">
      <c r="D55" s="108"/>
      <c r="E55" s="109"/>
      <c r="F55" s="7"/>
      <c r="G55" s="7"/>
      <c r="H55" s="94"/>
      <c r="I55" s="94"/>
      <c r="J55" s="7"/>
      <c r="K55" s="7"/>
    </row>
  </sheetData>
  <mergeCells count="120">
    <mergeCell ref="B51:J52"/>
    <mergeCell ref="C33:C34"/>
    <mergeCell ref="D33:D34"/>
    <mergeCell ref="E33:E34"/>
    <mergeCell ref="F33:F34"/>
    <mergeCell ref="G33:G34"/>
    <mergeCell ref="B35:J35"/>
    <mergeCell ref="F36:F37"/>
    <mergeCell ref="C36:C37"/>
    <mergeCell ref="D36:D37"/>
    <mergeCell ref="E36:E37"/>
    <mergeCell ref="G36:G37"/>
    <mergeCell ref="C40:C41"/>
    <mergeCell ref="D40:D41"/>
    <mergeCell ref="F40:F41"/>
    <mergeCell ref="G40:G41"/>
    <mergeCell ref="E40:E41"/>
    <mergeCell ref="F38:F39"/>
    <mergeCell ref="C38:C39"/>
    <mergeCell ref="D38:D39"/>
    <mergeCell ref="E38:E39"/>
    <mergeCell ref="G38:G39"/>
    <mergeCell ref="C48:C49"/>
    <mergeCell ref="D48:D49"/>
    <mergeCell ref="G23:G24"/>
    <mergeCell ref="F25:F26"/>
    <mergeCell ref="C25:C26"/>
    <mergeCell ref="D25:D26"/>
    <mergeCell ref="E25:E26"/>
    <mergeCell ref="C31:C32"/>
    <mergeCell ref="E29:E30"/>
    <mergeCell ref="F29:F30"/>
    <mergeCell ref="G29:G30"/>
    <mergeCell ref="G27:G28"/>
    <mergeCell ref="G25:G26"/>
    <mergeCell ref="F23:F24"/>
    <mergeCell ref="C23:C24"/>
    <mergeCell ref="D23:D24"/>
    <mergeCell ref="E23:E24"/>
    <mergeCell ref="C16:C17"/>
    <mergeCell ref="D16:D17"/>
    <mergeCell ref="E16:E17"/>
    <mergeCell ref="F16:F17"/>
    <mergeCell ref="G16:G17"/>
    <mergeCell ref="B20:J20"/>
    <mergeCell ref="F21:F22"/>
    <mergeCell ref="C21:C22"/>
    <mergeCell ref="D21:D22"/>
    <mergeCell ref="E48:E49"/>
    <mergeCell ref="E50:G50"/>
    <mergeCell ref="H50:J50"/>
    <mergeCell ref="C44:C45"/>
    <mergeCell ref="D44:D45"/>
    <mergeCell ref="E44:E45"/>
    <mergeCell ref="F44:F45"/>
    <mergeCell ref="G44:G45"/>
    <mergeCell ref="F48:F49"/>
    <mergeCell ref="G48:G49"/>
    <mergeCell ref="C46:C47"/>
    <mergeCell ref="D46:D47"/>
    <mergeCell ref="E46:E47"/>
    <mergeCell ref="F46:F47"/>
    <mergeCell ref="G46:G47"/>
    <mergeCell ref="E12:E13"/>
    <mergeCell ref="F12:F13"/>
    <mergeCell ref="G12:G13"/>
    <mergeCell ref="G10:G11"/>
    <mergeCell ref="E21:E22"/>
    <mergeCell ref="G21:G22"/>
    <mergeCell ref="C42:C43"/>
    <mergeCell ref="D42:D43"/>
    <mergeCell ref="E42:E43"/>
    <mergeCell ref="F42:F43"/>
    <mergeCell ref="G42:G43"/>
    <mergeCell ref="C14:C15"/>
    <mergeCell ref="D14:D15"/>
    <mergeCell ref="E14:E15"/>
    <mergeCell ref="C27:C28"/>
    <mergeCell ref="D27:D28"/>
    <mergeCell ref="E27:E28"/>
    <mergeCell ref="F27:F28"/>
    <mergeCell ref="D31:D32"/>
    <mergeCell ref="E31:E32"/>
    <mergeCell ref="F31:F32"/>
    <mergeCell ref="G31:G32"/>
    <mergeCell ref="C29:C30"/>
    <mergeCell ref="D29:D30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B5:J5"/>
    <mergeCell ref="C6:C7"/>
    <mergeCell ref="F6:F7"/>
    <mergeCell ref="D6:D7"/>
    <mergeCell ref="E6:E7"/>
    <mergeCell ref="G6:G7"/>
    <mergeCell ref="G18:G19"/>
    <mergeCell ref="F18:F19"/>
    <mergeCell ref="E18:E19"/>
    <mergeCell ref="D18:D19"/>
    <mergeCell ref="C18:C19"/>
    <mergeCell ref="C12:C13"/>
    <mergeCell ref="D12:D13"/>
    <mergeCell ref="F8:F9"/>
    <mergeCell ref="C8:C9"/>
    <mergeCell ref="D8:D9"/>
    <mergeCell ref="E8:E9"/>
    <mergeCell ref="G8:G9"/>
    <mergeCell ref="F10:F11"/>
    <mergeCell ref="C10:C11"/>
    <mergeCell ref="D10:D11"/>
    <mergeCell ref="E10:E11"/>
    <mergeCell ref="F14:F15"/>
    <mergeCell ref="G14:G15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B5:J5 J14:J18 B20:J20 B35:J35 J42:J48 J27:J33 J10 J12 J25 G7:J7 H6:J6 H11:J11 H10 H13:J13 H12 H8:J9 H21:J24 H26:J26 H25 H36:J4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B1:O118"/>
  <sheetViews>
    <sheetView zoomScaleNormal="100" workbookViewId="0">
      <selection activeCell="M51" sqref="M51"/>
    </sheetView>
  </sheetViews>
  <sheetFormatPr defaultRowHeight="15" x14ac:dyDescent="0.25"/>
  <cols>
    <col min="1" max="1" width="2" style="7" customWidth="1"/>
    <col min="2" max="2" width="50.85546875" style="16" customWidth="1"/>
    <col min="3" max="3" width="14.7109375" style="7" customWidth="1"/>
    <col min="4" max="4" width="8.85546875" style="7" customWidth="1"/>
    <col min="5" max="5" width="8.42578125" style="67" customWidth="1"/>
    <col min="6" max="6" width="16.28515625" style="13" customWidth="1"/>
    <col min="7" max="7" width="16.7109375" style="13" customWidth="1"/>
    <col min="8" max="8" width="7.85546875" style="68" customWidth="1"/>
    <col min="9" max="9" width="11.42578125" style="69" customWidth="1"/>
    <col min="10" max="10" width="18.42578125" style="55" customWidth="1"/>
    <col min="11" max="11" width="2.7109375" style="55" customWidth="1"/>
    <col min="12" max="12" width="7.28515625" style="8" hidden="1" customWidth="1"/>
    <col min="13" max="13" width="11.7109375" style="7" bestFit="1" customWidth="1"/>
    <col min="14" max="14" width="9.140625" style="7"/>
    <col min="15" max="15" width="8.85546875" style="7" customWidth="1"/>
    <col min="16" max="16384" width="9.140625" style="7"/>
  </cols>
  <sheetData>
    <row r="1" spans="2:15" ht="30" customHeight="1" thickBot="1" x14ac:dyDescent="0.25">
      <c r="B1" s="74"/>
      <c r="C1" s="71"/>
      <c r="D1" s="72"/>
      <c r="E1" s="22"/>
      <c r="F1" s="73"/>
      <c r="G1" s="73"/>
      <c r="H1" s="74"/>
      <c r="J1" s="26"/>
      <c r="K1" s="26"/>
    </row>
    <row r="2" spans="2:15" s="75" customFormat="1" ht="24.75" customHeight="1" thickBot="1" x14ac:dyDescent="0.4">
      <c r="B2" s="212" t="s">
        <v>422</v>
      </c>
      <c r="C2" s="213"/>
      <c r="D2" s="213"/>
      <c r="E2" s="213"/>
      <c r="F2" s="213"/>
      <c r="G2" s="213"/>
      <c r="H2" s="213"/>
      <c r="I2" s="213"/>
      <c r="J2" s="214"/>
      <c r="K2" s="52"/>
      <c r="L2" s="87"/>
    </row>
    <row r="3" spans="2:15" ht="22.5" customHeight="1" x14ac:dyDescent="0.2">
      <c r="B3" s="203" t="s">
        <v>297</v>
      </c>
      <c r="C3" s="341" t="s">
        <v>2</v>
      </c>
      <c r="D3" s="359" t="s">
        <v>27</v>
      </c>
      <c r="E3" s="341" t="s">
        <v>420</v>
      </c>
      <c r="F3" s="335" t="s">
        <v>314</v>
      </c>
      <c r="G3" s="335" t="s">
        <v>315</v>
      </c>
      <c r="H3" s="217" t="s">
        <v>421</v>
      </c>
      <c r="I3" s="219"/>
      <c r="J3" s="266" t="s">
        <v>415</v>
      </c>
      <c r="K3" s="22"/>
      <c r="M3" s="50" t="s">
        <v>4</v>
      </c>
      <c r="N3" s="41"/>
    </row>
    <row r="4" spans="2:15" ht="27.75" customHeight="1" thickBot="1" x14ac:dyDescent="0.25">
      <c r="B4" s="205"/>
      <c r="C4" s="287"/>
      <c r="D4" s="360"/>
      <c r="E4" s="287"/>
      <c r="F4" s="336"/>
      <c r="G4" s="336"/>
      <c r="H4" s="220"/>
      <c r="I4" s="222"/>
      <c r="J4" s="216"/>
      <c r="K4" s="22"/>
      <c r="M4" s="42">
        <v>0.2944</v>
      </c>
      <c r="N4" s="43">
        <f>1+M4</f>
        <v>1.2944</v>
      </c>
    </row>
    <row r="5" spans="2:15" ht="16.5" thickBot="1" x14ac:dyDescent="0.25">
      <c r="B5" s="243" t="s">
        <v>374</v>
      </c>
      <c r="C5" s="244"/>
      <c r="D5" s="244"/>
      <c r="E5" s="244"/>
      <c r="F5" s="244"/>
      <c r="G5" s="244"/>
      <c r="H5" s="244"/>
      <c r="I5" s="244"/>
      <c r="J5" s="245"/>
      <c r="K5" s="53"/>
    </row>
    <row r="6" spans="2:15" ht="18.75" customHeight="1" x14ac:dyDescent="0.2">
      <c r="B6" s="76" t="s">
        <v>375</v>
      </c>
      <c r="C6" s="330" t="s">
        <v>333</v>
      </c>
      <c r="D6" s="330" t="s">
        <v>68</v>
      </c>
      <c r="E6" s="367">
        <v>21</v>
      </c>
      <c r="F6" s="365"/>
      <c r="G6" s="365">
        <f>F6*$N$4</f>
        <v>0</v>
      </c>
      <c r="H6" s="88" t="s">
        <v>28</v>
      </c>
      <c r="I6" s="78">
        <v>2</v>
      </c>
      <c r="J6" s="89">
        <f>G6*I6</f>
        <v>0</v>
      </c>
      <c r="K6" s="77"/>
      <c r="O6" s="7" t="str">
        <f>IFERROR(INDEX(#REF!,MATCH(ROW(#REF!),#REF!,0)),"")</f>
        <v/>
      </c>
    </row>
    <row r="7" spans="2:15" ht="23.25" customHeight="1" thickBot="1" x14ac:dyDescent="0.25">
      <c r="B7" s="34" t="s">
        <v>379</v>
      </c>
      <c r="C7" s="363"/>
      <c r="D7" s="364"/>
      <c r="E7" s="369"/>
      <c r="F7" s="366"/>
      <c r="G7" s="366"/>
      <c r="H7" s="90" t="s">
        <v>29</v>
      </c>
      <c r="I7" s="91">
        <f>I6*12</f>
        <v>24</v>
      </c>
      <c r="J7" s="92">
        <f>G6*I7</f>
        <v>0</v>
      </c>
      <c r="K7" s="77"/>
      <c r="L7" s="8" t="s">
        <v>137</v>
      </c>
      <c r="O7" s="7" t="str">
        <f>IFERROR(INDEX(#REF!,MATCH(ROW(#REF!),#REF!,0)),"")</f>
        <v/>
      </c>
    </row>
    <row r="8" spans="2:15" ht="18.75" customHeight="1" x14ac:dyDescent="0.2">
      <c r="B8" s="76" t="s">
        <v>376</v>
      </c>
      <c r="C8" s="330" t="s">
        <v>333</v>
      </c>
      <c r="D8" s="330" t="s">
        <v>69</v>
      </c>
      <c r="E8" s="367">
        <v>28</v>
      </c>
      <c r="F8" s="365"/>
      <c r="G8" s="365">
        <f t="shared" ref="G8" si="0">F8*$N$4</f>
        <v>0</v>
      </c>
      <c r="H8" s="93" t="s">
        <v>28</v>
      </c>
      <c r="I8" s="79">
        <v>2000</v>
      </c>
      <c r="J8" s="89">
        <f>G8*I8</f>
        <v>0</v>
      </c>
      <c r="K8" s="77"/>
      <c r="O8" s="7" t="str">
        <f>IFERROR(INDEX(#REF!,MATCH(ROW(#REF!),#REF!,0)),"")</f>
        <v/>
      </c>
    </row>
    <row r="9" spans="2:15" ht="24.75" thickBot="1" x14ac:dyDescent="0.25">
      <c r="B9" s="34" t="s">
        <v>382</v>
      </c>
      <c r="C9" s="363"/>
      <c r="D9" s="364"/>
      <c r="E9" s="369"/>
      <c r="F9" s="366"/>
      <c r="G9" s="366"/>
      <c r="H9" s="90" t="s">
        <v>29</v>
      </c>
      <c r="I9" s="91">
        <f>I8*12</f>
        <v>24000</v>
      </c>
      <c r="J9" s="92">
        <f>G8*I9</f>
        <v>0</v>
      </c>
      <c r="K9" s="77"/>
      <c r="L9" s="8" t="s">
        <v>137</v>
      </c>
      <c r="O9" s="7" t="str">
        <f>IFERROR(INDEX(#REF!,MATCH(ROW(#REF!),#REF!,0)),"")</f>
        <v/>
      </c>
    </row>
    <row r="10" spans="2:15" ht="18.75" customHeight="1" x14ac:dyDescent="0.2">
      <c r="B10" s="76" t="s">
        <v>377</v>
      </c>
      <c r="C10" s="330" t="s">
        <v>333</v>
      </c>
      <c r="D10" s="330" t="s">
        <v>69</v>
      </c>
      <c r="E10" s="367">
        <v>50</v>
      </c>
      <c r="F10" s="365"/>
      <c r="G10" s="365">
        <f t="shared" ref="G10" si="1">F10*$N$4</f>
        <v>0</v>
      </c>
      <c r="H10" s="93" t="s">
        <v>28</v>
      </c>
      <c r="I10" s="79">
        <v>2001</v>
      </c>
      <c r="J10" s="89">
        <f>G10*I10</f>
        <v>0</v>
      </c>
      <c r="K10" s="77"/>
    </row>
    <row r="11" spans="2:15" ht="24.75" thickBot="1" x14ac:dyDescent="0.25">
      <c r="B11" s="34" t="s">
        <v>380</v>
      </c>
      <c r="C11" s="363"/>
      <c r="D11" s="364"/>
      <c r="E11" s="368"/>
      <c r="F11" s="366"/>
      <c r="G11" s="366"/>
      <c r="H11" s="88" t="s">
        <v>29</v>
      </c>
      <c r="I11" s="91">
        <f>I10*12</f>
        <v>24012</v>
      </c>
      <c r="J11" s="92">
        <f>G10*I11</f>
        <v>0</v>
      </c>
      <c r="K11" s="77"/>
      <c r="L11" s="8" t="s">
        <v>137</v>
      </c>
      <c r="O11" s="7" t="str">
        <f>IFERROR(INDEX(#REF!,MATCH(ROW(#REF!),#REF!,0)),"")</f>
        <v/>
      </c>
    </row>
    <row r="12" spans="2:15" ht="18.75" customHeight="1" x14ac:dyDescent="0.2">
      <c r="B12" s="76" t="s">
        <v>378</v>
      </c>
      <c r="C12" s="330" t="s">
        <v>333</v>
      </c>
      <c r="D12" s="330" t="s">
        <v>69</v>
      </c>
      <c r="E12" s="367">
        <v>50</v>
      </c>
      <c r="F12" s="365"/>
      <c r="G12" s="365">
        <f t="shared" ref="G12" si="2">F12*$N$4</f>
        <v>0</v>
      </c>
      <c r="H12" s="93" t="s">
        <v>28</v>
      </c>
      <c r="I12" s="79">
        <v>5001</v>
      </c>
      <c r="J12" s="89">
        <f>G12*I12</f>
        <v>0</v>
      </c>
      <c r="K12" s="77"/>
    </row>
    <row r="13" spans="2:15" ht="24.75" thickBot="1" x14ac:dyDescent="0.25">
      <c r="B13" s="34" t="s">
        <v>381</v>
      </c>
      <c r="C13" s="363"/>
      <c r="D13" s="364"/>
      <c r="E13" s="368"/>
      <c r="F13" s="366"/>
      <c r="G13" s="366"/>
      <c r="H13" s="88" t="s">
        <v>29</v>
      </c>
      <c r="I13" s="91">
        <f>I12*12</f>
        <v>60012</v>
      </c>
      <c r="J13" s="92">
        <f>G12*I13</f>
        <v>0</v>
      </c>
      <c r="K13" s="77"/>
      <c r="L13" s="8" t="s">
        <v>137</v>
      </c>
      <c r="O13" s="7" t="str">
        <f>IFERROR(INDEX(#REF!,MATCH(ROW(#REF!),#REF!,0)),"")</f>
        <v/>
      </c>
    </row>
    <row r="14" spans="2:15" ht="16.5" thickBot="1" x14ac:dyDescent="0.25">
      <c r="B14" s="243" t="s">
        <v>144</v>
      </c>
      <c r="C14" s="244"/>
      <c r="D14" s="244"/>
      <c r="E14" s="244"/>
      <c r="F14" s="244"/>
      <c r="G14" s="244"/>
      <c r="H14" s="244"/>
      <c r="I14" s="244"/>
      <c r="J14" s="245"/>
      <c r="K14" s="53"/>
    </row>
    <row r="15" spans="2:15" ht="18.75" customHeight="1" x14ac:dyDescent="0.2">
      <c r="B15" s="1" t="s">
        <v>208</v>
      </c>
      <c r="C15" s="330" t="s">
        <v>335</v>
      </c>
      <c r="D15" s="330" t="s">
        <v>68</v>
      </c>
      <c r="E15" s="367">
        <v>21</v>
      </c>
      <c r="F15" s="365"/>
      <c r="G15" s="365">
        <f t="shared" ref="G15" si="3">F15*$N$4</f>
        <v>0</v>
      </c>
      <c r="H15" s="88" t="s">
        <v>28</v>
      </c>
      <c r="I15" s="78">
        <v>4</v>
      </c>
      <c r="J15" s="89">
        <f>G15*I15</f>
        <v>0</v>
      </c>
      <c r="K15" s="77"/>
      <c r="O15" s="7" t="str">
        <f>IFERROR(INDEX(#REF!,MATCH(ROW(#REF!),#REF!,0)),"")</f>
        <v/>
      </c>
    </row>
    <row r="16" spans="2:15" ht="15.75" thickBot="1" x14ac:dyDescent="0.25">
      <c r="B16" s="34" t="s">
        <v>209</v>
      </c>
      <c r="C16" s="363"/>
      <c r="D16" s="364"/>
      <c r="E16" s="369"/>
      <c r="F16" s="366"/>
      <c r="G16" s="366"/>
      <c r="H16" s="90" t="s">
        <v>29</v>
      </c>
      <c r="I16" s="91">
        <f>I15*12</f>
        <v>48</v>
      </c>
      <c r="J16" s="92">
        <f>G15*I16</f>
        <v>0</v>
      </c>
      <c r="K16" s="77"/>
      <c r="L16" s="8" t="s">
        <v>137</v>
      </c>
      <c r="O16" s="7" t="str">
        <f>IFERROR(INDEX(#REF!,MATCH(ROW(#REF!),#REF!,0)),"")</f>
        <v/>
      </c>
    </row>
    <row r="17" spans="2:15" ht="18.75" customHeight="1" x14ac:dyDescent="0.2">
      <c r="B17" s="1" t="s">
        <v>212</v>
      </c>
      <c r="C17" s="330" t="s">
        <v>335</v>
      </c>
      <c r="D17" s="330" t="s">
        <v>68</v>
      </c>
      <c r="E17" s="367">
        <v>28</v>
      </c>
      <c r="F17" s="365"/>
      <c r="G17" s="365">
        <f t="shared" ref="G17" si="4">F17*$N$4</f>
        <v>0</v>
      </c>
      <c r="H17" s="93" t="s">
        <v>28</v>
      </c>
      <c r="I17" s="79">
        <v>4</v>
      </c>
      <c r="J17" s="89">
        <f>G17*I17</f>
        <v>0</v>
      </c>
      <c r="K17" s="77"/>
      <c r="O17" s="7" t="str">
        <f>IFERROR(INDEX(#REF!,MATCH(ROW(#REF!),#REF!,0)),"")</f>
        <v/>
      </c>
    </row>
    <row r="18" spans="2:15" ht="24.75" thickBot="1" x14ac:dyDescent="0.25">
      <c r="B18" s="34" t="s">
        <v>213</v>
      </c>
      <c r="C18" s="363"/>
      <c r="D18" s="364"/>
      <c r="E18" s="369"/>
      <c r="F18" s="366"/>
      <c r="G18" s="366"/>
      <c r="H18" s="90" t="s">
        <v>29</v>
      </c>
      <c r="I18" s="91">
        <f>I17*12</f>
        <v>48</v>
      </c>
      <c r="J18" s="92">
        <f>G17*I18</f>
        <v>0</v>
      </c>
      <c r="K18" s="77"/>
      <c r="L18" s="8" t="s">
        <v>137</v>
      </c>
      <c r="O18" s="7" t="str">
        <f>IFERROR(INDEX(#REF!,MATCH(ROW(#REF!),#REF!,0)),"")</f>
        <v/>
      </c>
    </row>
    <row r="19" spans="2:15" ht="18.75" customHeight="1" x14ac:dyDescent="0.2">
      <c r="B19" s="1" t="s">
        <v>210</v>
      </c>
      <c r="C19" s="330" t="s">
        <v>335</v>
      </c>
      <c r="D19" s="330" t="s">
        <v>68</v>
      </c>
      <c r="E19" s="367">
        <v>50</v>
      </c>
      <c r="F19" s="365"/>
      <c r="G19" s="365">
        <f t="shared" ref="G19" si="5">F19*$N$4</f>
        <v>0</v>
      </c>
      <c r="H19" s="93" t="s">
        <v>28</v>
      </c>
      <c r="I19" s="79">
        <v>2</v>
      </c>
      <c r="J19" s="89">
        <f>G19*I19</f>
        <v>0</v>
      </c>
      <c r="K19" s="77"/>
    </row>
    <row r="20" spans="2:15" ht="24.75" thickBot="1" x14ac:dyDescent="0.25">
      <c r="B20" s="34" t="s">
        <v>211</v>
      </c>
      <c r="C20" s="363"/>
      <c r="D20" s="364"/>
      <c r="E20" s="368"/>
      <c r="F20" s="366"/>
      <c r="G20" s="366"/>
      <c r="H20" s="88" t="s">
        <v>29</v>
      </c>
      <c r="I20" s="78">
        <f>I19*12</f>
        <v>24</v>
      </c>
      <c r="J20" s="92">
        <f>G19*I20</f>
        <v>0</v>
      </c>
      <c r="K20" s="77"/>
      <c r="L20" s="8" t="s">
        <v>137</v>
      </c>
      <c r="O20" s="7" t="str">
        <f>IFERROR(INDEX(#REF!,MATCH(ROW(#REF!),#REF!,0)),"")</f>
        <v/>
      </c>
    </row>
    <row r="21" spans="2:15" ht="18.75" customHeight="1" x14ac:dyDescent="0.2">
      <c r="B21" s="1" t="s">
        <v>206</v>
      </c>
      <c r="C21" s="330" t="s">
        <v>335</v>
      </c>
      <c r="D21" s="330" t="s">
        <v>68</v>
      </c>
      <c r="E21" s="367">
        <v>50</v>
      </c>
      <c r="F21" s="365"/>
      <c r="G21" s="365">
        <f t="shared" ref="G21" si="6">F21*$N$4</f>
        <v>0</v>
      </c>
      <c r="H21" s="93" t="s">
        <v>28</v>
      </c>
      <c r="I21" s="79">
        <v>2</v>
      </c>
      <c r="J21" s="89">
        <f>G21*I21</f>
        <v>0</v>
      </c>
      <c r="K21" s="77"/>
    </row>
    <row r="22" spans="2:15" ht="15.75" thickBot="1" x14ac:dyDescent="0.25">
      <c r="B22" s="34" t="s">
        <v>207</v>
      </c>
      <c r="C22" s="363"/>
      <c r="D22" s="364"/>
      <c r="E22" s="368"/>
      <c r="F22" s="366"/>
      <c r="G22" s="366"/>
      <c r="H22" s="88" t="s">
        <v>29</v>
      </c>
      <c r="I22" s="78">
        <f>I21*12</f>
        <v>24</v>
      </c>
      <c r="J22" s="92">
        <f>G21*I22</f>
        <v>0</v>
      </c>
      <c r="K22" s="77"/>
      <c r="L22" s="8" t="s">
        <v>137</v>
      </c>
      <c r="O22" s="7" t="str">
        <f>IFERROR(INDEX(#REF!,MATCH(ROW(#REF!),#REF!,0)),"")</f>
        <v/>
      </c>
    </row>
    <row r="23" spans="2:15" ht="17.25" customHeight="1" thickBot="1" x14ac:dyDescent="0.25">
      <c r="B23" s="370" t="s">
        <v>31</v>
      </c>
      <c r="C23" s="371"/>
      <c r="D23" s="371"/>
      <c r="E23" s="371"/>
      <c r="F23" s="371"/>
      <c r="G23" s="371"/>
      <c r="H23" s="371"/>
      <c r="I23" s="371"/>
      <c r="J23" s="372"/>
      <c r="K23" s="80"/>
      <c r="O23" s="7" t="str">
        <f>IFERROR(INDEX(#REF!,MATCH(ROW(#REF!),#REF!,0)),"")</f>
        <v/>
      </c>
    </row>
    <row r="24" spans="2:15" ht="17.25" customHeight="1" x14ac:dyDescent="0.2">
      <c r="B24" s="1" t="s">
        <v>214</v>
      </c>
      <c r="C24" s="330" t="s">
        <v>335</v>
      </c>
      <c r="D24" s="330" t="s">
        <v>68</v>
      </c>
      <c r="E24" s="367">
        <v>14</v>
      </c>
      <c r="F24" s="365"/>
      <c r="G24" s="365">
        <f t="shared" ref="G24" si="7">F24*$N$4</f>
        <v>0</v>
      </c>
      <c r="H24" s="88" t="s">
        <v>28</v>
      </c>
      <c r="I24" s="78">
        <v>4</v>
      </c>
      <c r="J24" s="89">
        <f t="shared" ref="J24" si="8">G24*I24</f>
        <v>0</v>
      </c>
      <c r="K24" s="77"/>
      <c r="O24" s="7" t="str">
        <f>IFERROR(INDEX(#REF!,MATCH(ROW(#REF!),#REF!,0)),"")</f>
        <v/>
      </c>
    </row>
    <row r="25" spans="2:15" ht="24.75" thickBot="1" x14ac:dyDescent="0.25">
      <c r="B25" s="34" t="s">
        <v>215</v>
      </c>
      <c r="C25" s="363"/>
      <c r="D25" s="364"/>
      <c r="E25" s="369"/>
      <c r="F25" s="366"/>
      <c r="G25" s="366"/>
      <c r="H25" s="90" t="s">
        <v>29</v>
      </c>
      <c r="I25" s="91">
        <f>I24*12</f>
        <v>48</v>
      </c>
      <c r="J25" s="92">
        <f>G24*I25</f>
        <v>0</v>
      </c>
      <c r="K25" s="77"/>
      <c r="L25" s="8" t="s">
        <v>137</v>
      </c>
      <c r="O25" s="7" t="str">
        <f>IFERROR(INDEX(#REF!,MATCH(ROW(#REF!),#REF!,0)),"")</f>
        <v/>
      </c>
    </row>
    <row r="26" spans="2:15" ht="17.25" customHeight="1" x14ac:dyDescent="0.2">
      <c r="B26" s="1" t="s">
        <v>220</v>
      </c>
      <c r="C26" s="330" t="s">
        <v>335</v>
      </c>
      <c r="D26" s="330" t="s">
        <v>68</v>
      </c>
      <c r="E26" s="367">
        <v>21</v>
      </c>
      <c r="F26" s="365"/>
      <c r="G26" s="365">
        <f t="shared" ref="G26" si="9">F26*$N$4</f>
        <v>0</v>
      </c>
      <c r="H26" s="93" t="s">
        <v>28</v>
      </c>
      <c r="I26" s="79">
        <v>4</v>
      </c>
      <c r="J26" s="89">
        <f t="shared" ref="J26" si="10">G26*I26</f>
        <v>0</v>
      </c>
      <c r="K26" s="77"/>
      <c r="O26" s="7" t="str">
        <f>IFERROR(INDEX(#REF!,MATCH(ROW(#REF!),#REF!,0)),"")</f>
        <v/>
      </c>
    </row>
    <row r="27" spans="2:15" ht="24.75" thickBot="1" x14ac:dyDescent="0.25">
      <c r="B27" s="34" t="s">
        <v>221</v>
      </c>
      <c r="C27" s="363"/>
      <c r="D27" s="364"/>
      <c r="E27" s="369"/>
      <c r="F27" s="366"/>
      <c r="G27" s="366"/>
      <c r="H27" s="90" t="s">
        <v>29</v>
      </c>
      <c r="I27" s="91">
        <f>I26*12</f>
        <v>48</v>
      </c>
      <c r="J27" s="92">
        <f>G26*I27</f>
        <v>0</v>
      </c>
      <c r="K27" s="77"/>
      <c r="L27" s="8" t="s">
        <v>137</v>
      </c>
      <c r="O27" s="7" t="str">
        <f>IFERROR(INDEX(#REF!,MATCH(ROW(#REF!),#REF!,0)),"")</f>
        <v/>
      </c>
    </row>
    <row r="28" spans="2:15" ht="17.25" customHeight="1" x14ac:dyDescent="0.2">
      <c r="B28" s="1" t="s">
        <v>218</v>
      </c>
      <c r="C28" s="330" t="s">
        <v>335</v>
      </c>
      <c r="D28" s="330" t="s">
        <v>68</v>
      </c>
      <c r="E28" s="367">
        <v>35</v>
      </c>
      <c r="F28" s="365"/>
      <c r="G28" s="365">
        <f t="shared" ref="G28" si="11">F28*$N$4</f>
        <v>0</v>
      </c>
      <c r="H28" s="88" t="s">
        <v>28</v>
      </c>
      <c r="I28" s="78">
        <v>2</v>
      </c>
      <c r="J28" s="89">
        <f t="shared" ref="J28" si="12">G28*I28</f>
        <v>0</v>
      </c>
      <c r="K28" s="77"/>
      <c r="O28" s="7" t="str">
        <f>IFERROR(INDEX(#REF!,MATCH(ROW(#REF!),#REF!,0)),"")</f>
        <v/>
      </c>
    </row>
    <row r="29" spans="2:15" ht="24.75" thickBot="1" x14ac:dyDescent="0.25">
      <c r="B29" s="34" t="s">
        <v>219</v>
      </c>
      <c r="C29" s="363"/>
      <c r="D29" s="364"/>
      <c r="E29" s="368"/>
      <c r="F29" s="366"/>
      <c r="G29" s="366"/>
      <c r="H29" s="88" t="s">
        <v>29</v>
      </c>
      <c r="I29" s="78">
        <f>I28*12</f>
        <v>24</v>
      </c>
      <c r="J29" s="92">
        <f>G28*I29</f>
        <v>0</v>
      </c>
      <c r="K29" s="77"/>
      <c r="L29" s="8" t="s">
        <v>137</v>
      </c>
    </row>
    <row r="30" spans="2:15" ht="17.25" customHeight="1" x14ac:dyDescent="0.2">
      <c r="B30" s="1" t="s">
        <v>216</v>
      </c>
      <c r="C30" s="330" t="s">
        <v>335</v>
      </c>
      <c r="D30" s="330" t="s">
        <v>68</v>
      </c>
      <c r="E30" s="367">
        <v>35</v>
      </c>
      <c r="F30" s="365"/>
      <c r="G30" s="365">
        <f t="shared" ref="G30" si="13">F30*$N$4</f>
        <v>0</v>
      </c>
      <c r="H30" s="93" t="s">
        <v>28</v>
      </c>
      <c r="I30" s="79">
        <v>2</v>
      </c>
      <c r="J30" s="89">
        <f t="shared" ref="J30" si="14">G30*I30</f>
        <v>0</v>
      </c>
      <c r="K30" s="77"/>
      <c r="O30" s="7" t="str">
        <f>IFERROR(INDEX(#REF!,MATCH(ROW(#REF!),#REF!,0)),"")</f>
        <v/>
      </c>
    </row>
    <row r="31" spans="2:15" ht="24.75" thickBot="1" x14ac:dyDescent="0.25">
      <c r="B31" s="34" t="s">
        <v>217</v>
      </c>
      <c r="C31" s="363"/>
      <c r="D31" s="364"/>
      <c r="E31" s="368"/>
      <c r="F31" s="366"/>
      <c r="G31" s="366"/>
      <c r="H31" s="90" t="s">
        <v>29</v>
      </c>
      <c r="I31" s="91">
        <f>I30*12</f>
        <v>24</v>
      </c>
      <c r="J31" s="92">
        <f>G30*I31</f>
        <v>0</v>
      </c>
      <c r="K31" s="77"/>
      <c r="L31" s="8" t="s">
        <v>137</v>
      </c>
      <c r="O31" s="7" t="str">
        <f>IFERROR(INDEX(#REF!,MATCH(ROW(#REF!),#REF!,0)),"")</f>
        <v/>
      </c>
    </row>
    <row r="32" spans="2:15" ht="17.25" customHeight="1" thickBot="1" x14ac:dyDescent="0.25">
      <c r="B32" s="243" t="s">
        <v>354</v>
      </c>
      <c r="C32" s="244"/>
      <c r="D32" s="244"/>
      <c r="E32" s="244"/>
      <c r="F32" s="244"/>
      <c r="G32" s="244"/>
      <c r="H32" s="244"/>
      <c r="I32" s="244"/>
      <c r="J32" s="245"/>
      <c r="K32" s="53"/>
      <c r="O32" s="7" t="str">
        <f>IFERROR(INDEX(#REF!,MATCH(ROW(#REF!),#REF!,0)),"")</f>
        <v/>
      </c>
    </row>
    <row r="33" spans="2:15" ht="16.5" customHeight="1" x14ac:dyDescent="0.2">
      <c r="B33" s="81" t="s">
        <v>358</v>
      </c>
      <c r="C33" s="330" t="s">
        <v>333</v>
      </c>
      <c r="D33" s="330" t="s">
        <v>33</v>
      </c>
      <c r="E33" s="341">
        <v>3</v>
      </c>
      <c r="F33" s="352"/>
      <c r="G33" s="365">
        <f>F33*$N$4</f>
        <v>0</v>
      </c>
      <c r="H33" s="23" t="s">
        <v>28</v>
      </c>
      <c r="I33" s="78">
        <v>5</v>
      </c>
      <c r="J33" s="89">
        <f t="shared" ref="J33" si="15">G33*I33</f>
        <v>0</v>
      </c>
      <c r="K33" s="77"/>
      <c r="O33" s="7" t="str">
        <f>IFERROR(INDEX(#REF!,MATCH(ROW(#REF!),#REF!,0)),"")</f>
        <v/>
      </c>
    </row>
    <row r="34" spans="2:15" ht="16.5" customHeight="1" thickBot="1" x14ac:dyDescent="0.25">
      <c r="B34" s="34" t="s">
        <v>357</v>
      </c>
      <c r="C34" s="363"/>
      <c r="D34" s="364"/>
      <c r="E34" s="332"/>
      <c r="F34" s="353"/>
      <c r="G34" s="366"/>
      <c r="H34" s="58" t="s">
        <v>29</v>
      </c>
      <c r="I34" s="91">
        <f>I33*12</f>
        <v>60</v>
      </c>
      <c r="J34" s="92">
        <f>G33*I34</f>
        <v>0</v>
      </c>
      <c r="K34" s="77"/>
      <c r="L34" s="8" t="s">
        <v>137</v>
      </c>
      <c r="O34" s="7" t="str">
        <f>IFERROR(INDEX(#REF!,MATCH(ROW(#REF!),#REF!,0)),"")</f>
        <v/>
      </c>
    </row>
    <row r="35" spans="2:15" ht="17.25" customHeight="1" thickBot="1" x14ac:dyDescent="0.25">
      <c r="B35" s="243" t="s">
        <v>32</v>
      </c>
      <c r="C35" s="244"/>
      <c r="D35" s="244"/>
      <c r="E35" s="244"/>
      <c r="F35" s="244"/>
      <c r="G35" s="244"/>
      <c r="H35" s="244"/>
      <c r="I35" s="244"/>
      <c r="J35" s="245"/>
      <c r="K35" s="53"/>
      <c r="O35" s="7" t="str">
        <f>IFERROR(INDEX(#REF!,MATCH(ROW(#REF!),#REF!,0)),"")</f>
        <v/>
      </c>
    </row>
    <row r="36" spans="2:15" ht="16.5" customHeight="1" x14ac:dyDescent="0.2">
      <c r="B36" s="81" t="s">
        <v>359</v>
      </c>
      <c r="C36" s="330" t="s">
        <v>333</v>
      </c>
      <c r="D36" s="330" t="s">
        <v>33</v>
      </c>
      <c r="E36" s="341">
        <v>3</v>
      </c>
      <c r="F36" s="352"/>
      <c r="G36" s="365">
        <f t="shared" ref="G36" si="16">F36*$N$4</f>
        <v>0</v>
      </c>
      <c r="H36" s="23" t="s">
        <v>28</v>
      </c>
      <c r="I36" s="78">
        <v>10</v>
      </c>
      <c r="J36" s="89">
        <f t="shared" ref="J36" si="17">G36*I36</f>
        <v>0</v>
      </c>
      <c r="K36" s="77"/>
      <c r="O36" s="7" t="str">
        <f>IFERROR(INDEX(#REF!,MATCH(ROW(#REF!),#REF!,0)),"")</f>
        <v/>
      </c>
    </row>
    <row r="37" spans="2:15" ht="16.5" customHeight="1" thickBot="1" x14ac:dyDescent="0.25">
      <c r="B37" s="34" t="s">
        <v>356</v>
      </c>
      <c r="C37" s="363"/>
      <c r="D37" s="364"/>
      <c r="E37" s="332"/>
      <c r="F37" s="353"/>
      <c r="G37" s="366"/>
      <c r="H37" s="58" t="s">
        <v>29</v>
      </c>
      <c r="I37" s="91">
        <f>I36*12</f>
        <v>120</v>
      </c>
      <c r="J37" s="92">
        <f>G36*I37</f>
        <v>0</v>
      </c>
      <c r="K37" s="77"/>
      <c r="L37" s="8" t="s">
        <v>137</v>
      </c>
      <c r="O37" s="7" t="str">
        <f>IFERROR(INDEX(#REF!,MATCH(ROW(#REF!),#REF!,0)),"")</f>
        <v/>
      </c>
    </row>
    <row r="38" spans="2:15" ht="17.25" customHeight="1" x14ac:dyDescent="0.2">
      <c r="B38" s="1" t="s">
        <v>232</v>
      </c>
      <c r="C38" s="330" t="s">
        <v>335</v>
      </c>
      <c r="D38" s="330" t="s">
        <v>33</v>
      </c>
      <c r="E38" s="341">
        <v>3</v>
      </c>
      <c r="F38" s="365"/>
      <c r="G38" s="365">
        <f t="shared" ref="G38" si="18">F38*$N$4</f>
        <v>0</v>
      </c>
      <c r="H38" s="23" t="s">
        <v>28</v>
      </c>
      <c r="I38" s="78">
        <v>160</v>
      </c>
      <c r="J38" s="89">
        <f t="shared" ref="J38" si="19">G38*I38</f>
        <v>0</v>
      </c>
      <c r="K38" s="77"/>
      <c r="O38" s="7" t="str">
        <f>IFERROR(INDEX(#REF!,MATCH(ROW(#REF!),#REF!,0)),"")</f>
        <v/>
      </c>
    </row>
    <row r="39" spans="2:15" ht="15.75" thickBot="1" x14ac:dyDescent="0.25">
      <c r="B39" s="34" t="s">
        <v>233</v>
      </c>
      <c r="C39" s="363"/>
      <c r="D39" s="364"/>
      <c r="E39" s="332"/>
      <c r="F39" s="366"/>
      <c r="G39" s="366"/>
      <c r="H39" s="58" t="s">
        <v>29</v>
      </c>
      <c r="I39" s="91">
        <f>I38*12</f>
        <v>1920</v>
      </c>
      <c r="J39" s="92">
        <f>G38*I39</f>
        <v>0</v>
      </c>
      <c r="K39" s="77"/>
      <c r="L39" s="8" t="s">
        <v>137</v>
      </c>
      <c r="O39" s="7" t="str">
        <f>IFERROR(INDEX(#REF!,MATCH(ROW(#REF!),#REF!,0)),"")</f>
        <v/>
      </c>
    </row>
    <row r="40" spans="2:15" ht="17.25" customHeight="1" x14ac:dyDescent="0.2">
      <c r="B40" s="1" t="s">
        <v>264</v>
      </c>
      <c r="C40" s="330" t="s">
        <v>335</v>
      </c>
      <c r="D40" s="330" t="s">
        <v>33</v>
      </c>
      <c r="E40" s="341">
        <v>3</v>
      </c>
      <c r="F40" s="365"/>
      <c r="G40" s="365">
        <f t="shared" ref="G40" si="20">F40*$N$4</f>
        <v>0</v>
      </c>
      <c r="H40" s="27" t="s">
        <v>28</v>
      </c>
      <c r="I40" s="79">
        <v>16</v>
      </c>
      <c r="J40" s="89">
        <f t="shared" ref="J40" si="21">G40*I40</f>
        <v>0</v>
      </c>
      <c r="K40" s="77"/>
      <c r="O40" s="7" t="str">
        <f>IFERROR(INDEX(#REF!,MATCH(ROW(#REF!),#REF!,0)),"")</f>
        <v/>
      </c>
    </row>
    <row r="41" spans="2:15" ht="15.75" thickBot="1" x14ac:dyDescent="0.25">
      <c r="B41" s="34" t="s">
        <v>265</v>
      </c>
      <c r="C41" s="363"/>
      <c r="D41" s="364"/>
      <c r="E41" s="332"/>
      <c r="F41" s="366"/>
      <c r="G41" s="366"/>
      <c r="H41" s="58" t="s">
        <v>29</v>
      </c>
      <c r="I41" s="91">
        <f>I40*12</f>
        <v>192</v>
      </c>
      <c r="J41" s="92">
        <f>G40*I41</f>
        <v>0</v>
      </c>
      <c r="K41" s="77"/>
      <c r="L41" s="8" t="s">
        <v>137</v>
      </c>
      <c r="O41" s="7" t="str">
        <f>IFERROR(INDEX(#REF!,MATCH(ROW(#REF!),#REF!,0)),"")</f>
        <v/>
      </c>
    </row>
    <row r="42" spans="2:15" ht="17.25" customHeight="1" x14ac:dyDescent="0.2">
      <c r="B42" s="1" t="s">
        <v>266</v>
      </c>
      <c r="C42" s="330" t="s">
        <v>335</v>
      </c>
      <c r="D42" s="330" t="s">
        <v>33</v>
      </c>
      <c r="E42" s="341">
        <v>3</v>
      </c>
      <c r="F42" s="365"/>
      <c r="G42" s="365">
        <f t="shared" ref="G42" si="22">F42*$N$4</f>
        <v>0</v>
      </c>
      <c r="H42" s="27" t="s">
        <v>28</v>
      </c>
      <c r="I42" s="79">
        <v>36</v>
      </c>
      <c r="J42" s="89">
        <f t="shared" ref="J42" si="23">G42*I42</f>
        <v>0</v>
      </c>
      <c r="K42" s="77"/>
      <c r="O42" s="7" t="str">
        <f>IFERROR(INDEX(#REF!,MATCH(ROW(#REF!),#REF!,0)),"")</f>
        <v/>
      </c>
    </row>
    <row r="43" spans="2:15" ht="15.75" thickBot="1" x14ac:dyDescent="0.25">
      <c r="B43" s="34" t="s">
        <v>267</v>
      </c>
      <c r="C43" s="363"/>
      <c r="D43" s="364"/>
      <c r="E43" s="332"/>
      <c r="F43" s="366"/>
      <c r="G43" s="366"/>
      <c r="H43" s="58" t="s">
        <v>29</v>
      </c>
      <c r="I43" s="91">
        <f>I42*12</f>
        <v>432</v>
      </c>
      <c r="J43" s="92">
        <f>G42*I43</f>
        <v>0</v>
      </c>
      <c r="K43" s="77"/>
      <c r="L43" s="8" t="s">
        <v>137</v>
      </c>
      <c r="O43" s="7" t="str">
        <f>IFERROR(INDEX(#REF!,MATCH(ROW(#REF!),#REF!,0)),"")</f>
        <v/>
      </c>
    </row>
    <row r="44" spans="2:15" ht="17.25" customHeight="1" x14ac:dyDescent="0.2">
      <c r="B44" s="1" t="s">
        <v>236</v>
      </c>
      <c r="C44" s="330" t="s">
        <v>335</v>
      </c>
      <c r="D44" s="330" t="s">
        <v>33</v>
      </c>
      <c r="E44" s="341">
        <v>3</v>
      </c>
      <c r="F44" s="365"/>
      <c r="G44" s="365">
        <f t="shared" ref="G44" si="24">F44*$N$4</f>
        <v>0</v>
      </c>
      <c r="H44" s="27" t="s">
        <v>28</v>
      </c>
      <c r="I44" s="79">
        <v>24</v>
      </c>
      <c r="J44" s="89">
        <f t="shared" ref="J44" si="25">G44*I44</f>
        <v>0</v>
      </c>
      <c r="K44" s="77"/>
      <c r="O44" s="7" t="str">
        <f>IFERROR(INDEX(#REF!,MATCH(ROW(#REF!),#REF!,0)),"")</f>
        <v/>
      </c>
    </row>
    <row r="45" spans="2:15" ht="17.25" customHeight="1" thickBot="1" x14ac:dyDescent="0.25">
      <c r="B45" s="34" t="s">
        <v>237</v>
      </c>
      <c r="C45" s="363"/>
      <c r="D45" s="364"/>
      <c r="E45" s="332"/>
      <c r="F45" s="366"/>
      <c r="G45" s="366"/>
      <c r="H45" s="58" t="s">
        <v>29</v>
      </c>
      <c r="I45" s="91">
        <f>I44*12</f>
        <v>288</v>
      </c>
      <c r="J45" s="92">
        <f>G44*I45</f>
        <v>0</v>
      </c>
      <c r="K45" s="77"/>
      <c r="L45" s="8" t="s">
        <v>137</v>
      </c>
      <c r="O45" s="7" t="str">
        <f>IFERROR(INDEX(#REF!,MATCH(ROW(#REF!),#REF!,0)),"")</f>
        <v/>
      </c>
    </row>
    <row r="46" spans="2:15" ht="17.25" customHeight="1" x14ac:dyDescent="0.2">
      <c r="B46" s="1" t="s">
        <v>240</v>
      </c>
      <c r="C46" s="330" t="s">
        <v>335</v>
      </c>
      <c r="D46" s="330" t="s">
        <v>33</v>
      </c>
      <c r="E46" s="341">
        <v>3</v>
      </c>
      <c r="F46" s="365"/>
      <c r="G46" s="365">
        <f t="shared" ref="G46" si="26">F46*$N$4</f>
        <v>0</v>
      </c>
      <c r="H46" s="27" t="s">
        <v>28</v>
      </c>
      <c r="I46" s="79">
        <v>250</v>
      </c>
      <c r="J46" s="89">
        <f t="shared" ref="J46" si="27">G46*I46</f>
        <v>0</v>
      </c>
      <c r="K46" s="77"/>
      <c r="O46" s="7" t="str">
        <f>IFERROR(INDEX(#REF!,MATCH(ROW(#REF!),#REF!,0)),"")</f>
        <v/>
      </c>
    </row>
    <row r="47" spans="2:15" ht="15.75" thickBot="1" x14ac:dyDescent="0.25">
      <c r="B47" s="34" t="s">
        <v>241</v>
      </c>
      <c r="C47" s="363"/>
      <c r="D47" s="364"/>
      <c r="E47" s="332"/>
      <c r="F47" s="366"/>
      <c r="G47" s="366"/>
      <c r="H47" s="58" t="s">
        <v>29</v>
      </c>
      <c r="I47" s="91">
        <f>I46*12</f>
        <v>3000</v>
      </c>
      <c r="J47" s="92">
        <f>G46*I47</f>
        <v>0</v>
      </c>
      <c r="K47" s="77"/>
      <c r="L47" s="8" t="s">
        <v>137</v>
      </c>
      <c r="O47" s="7" t="str">
        <f>IFERROR(INDEX(#REF!,MATCH(ROW(#REF!),#REF!,0)),"")</f>
        <v/>
      </c>
    </row>
    <row r="48" spans="2:15" ht="17.25" customHeight="1" x14ac:dyDescent="0.2">
      <c r="B48" s="1" t="s">
        <v>242</v>
      </c>
      <c r="C48" s="330" t="s">
        <v>335</v>
      </c>
      <c r="D48" s="330" t="s">
        <v>33</v>
      </c>
      <c r="E48" s="341">
        <v>3</v>
      </c>
      <c r="F48" s="365"/>
      <c r="G48" s="365">
        <f t="shared" ref="G48" si="28">F48*$N$4</f>
        <v>0</v>
      </c>
      <c r="H48" s="27" t="s">
        <v>28</v>
      </c>
      <c r="I48" s="79">
        <v>60</v>
      </c>
      <c r="J48" s="89">
        <f t="shared" ref="J48" si="29">G48*I48</f>
        <v>0</v>
      </c>
      <c r="K48" s="77"/>
      <c r="O48" s="7" t="str">
        <f>IFERROR(INDEX(#REF!,MATCH(ROW(#REF!),#REF!,0)),"")</f>
        <v/>
      </c>
    </row>
    <row r="49" spans="2:15" ht="17.25" customHeight="1" thickBot="1" x14ac:dyDescent="0.25">
      <c r="B49" s="34" t="s">
        <v>243</v>
      </c>
      <c r="C49" s="363"/>
      <c r="D49" s="364"/>
      <c r="E49" s="332"/>
      <c r="F49" s="366"/>
      <c r="G49" s="366"/>
      <c r="H49" s="58" t="s">
        <v>29</v>
      </c>
      <c r="I49" s="91">
        <f>I48*12</f>
        <v>720</v>
      </c>
      <c r="J49" s="92">
        <f>G48*I49</f>
        <v>0</v>
      </c>
      <c r="K49" s="77"/>
      <c r="L49" s="8" t="s">
        <v>137</v>
      </c>
      <c r="O49" s="7" t="str">
        <f>IFERROR(INDEX(#REF!,MATCH(ROW(#REF!),#REF!,0)),"")</f>
        <v/>
      </c>
    </row>
    <row r="50" spans="2:15" ht="17.25" customHeight="1" x14ac:dyDescent="0.2">
      <c r="B50" s="1" t="s">
        <v>230</v>
      </c>
      <c r="C50" s="330" t="s">
        <v>335</v>
      </c>
      <c r="D50" s="330" t="s">
        <v>33</v>
      </c>
      <c r="E50" s="341">
        <v>3</v>
      </c>
      <c r="F50" s="365"/>
      <c r="G50" s="365">
        <f t="shared" ref="G50" si="30">F50*$N$4</f>
        <v>0</v>
      </c>
      <c r="H50" s="27" t="s">
        <v>28</v>
      </c>
      <c r="I50" s="79">
        <v>12</v>
      </c>
      <c r="J50" s="89">
        <f t="shared" ref="J50" si="31">G50*I50</f>
        <v>0</v>
      </c>
      <c r="K50" s="77"/>
      <c r="O50" s="7" t="str">
        <f>IFERROR(INDEX(#REF!,MATCH(ROW(#REF!),#REF!,0)),"")</f>
        <v/>
      </c>
    </row>
    <row r="51" spans="2:15" ht="24.75" thickBot="1" x14ac:dyDescent="0.25">
      <c r="B51" s="34" t="s">
        <v>231</v>
      </c>
      <c r="C51" s="363"/>
      <c r="D51" s="364"/>
      <c r="E51" s="332"/>
      <c r="F51" s="366"/>
      <c r="G51" s="366"/>
      <c r="H51" s="58" t="s">
        <v>29</v>
      </c>
      <c r="I51" s="91">
        <f>I50*12</f>
        <v>144</v>
      </c>
      <c r="J51" s="92">
        <f>G50*I51</f>
        <v>0</v>
      </c>
      <c r="K51" s="77"/>
      <c r="L51" s="8" t="s">
        <v>137</v>
      </c>
      <c r="O51" s="7" t="str">
        <f>IFERROR(INDEX(#REF!,MATCH(ROW(#REF!),#REF!,0)),"")</f>
        <v/>
      </c>
    </row>
    <row r="52" spans="2:15" ht="17.25" customHeight="1" x14ac:dyDescent="0.2">
      <c r="B52" s="1" t="s">
        <v>256</v>
      </c>
      <c r="C52" s="330" t="s">
        <v>335</v>
      </c>
      <c r="D52" s="330" t="s">
        <v>33</v>
      </c>
      <c r="E52" s="341">
        <v>3</v>
      </c>
      <c r="F52" s="365"/>
      <c r="G52" s="365">
        <f t="shared" ref="G52" si="32">F52*$N$4</f>
        <v>0</v>
      </c>
      <c r="H52" s="27" t="s">
        <v>28</v>
      </c>
      <c r="I52" s="79">
        <v>80</v>
      </c>
      <c r="J52" s="89">
        <f t="shared" ref="J52" si="33">G52*I52</f>
        <v>0</v>
      </c>
      <c r="K52" s="77"/>
      <c r="O52" s="7" t="str">
        <f>IFERROR(INDEX(#REF!,MATCH(ROW(#REF!),#REF!,0)),"")</f>
        <v/>
      </c>
    </row>
    <row r="53" spans="2:15" ht="13.5" customHeight="1" thickBot="1" x14ac:dyDescent="0.25">
      <c r="B53" s="34" t="s">
        <v>257</v>
      </c>
      <c r="C53" s="363"/>
      <c r="D53" s="364"/>
      <c r="E53" s="332"/>
      <c r="F53" s="366"/>
      <c r="G53" s="366"/>
      <c r="H53" s="58" t="s">
        <v>29</v>
      </c>
      <c r="I53" s="91">
        <f>I52*12</f>
        <v>960</v>
      </c>
      <c r="J53" s="92">
        <f>G52*I53</f>
        <v>0</v>
      </c>
      <c r="K53" s="77"/>
      <c r="L53" s="8" t="s">
        <v>137</v>
      </c>
      <c r="O53" s="7" t="str">
        <f>IFERROR(INDEX(#REF!,MATCH(ROW(#REF!),#REF!,0)),"")</f>
        <v/>
      </c>
    </row>
    <row r="54" spans="2:15" ht="17.25" customHeight="1" x14ac:dyDescent="0.2">
      <c r="B54" s="1" t="s">
        <v>252</v>
      </c>
      <c r="C54" s="330" t="s">
        <v>335</v>
      </c>
      <c r="D54" s="330" t="s">
        <v>33</v>
      </c>
      <c r="E54" s="341">
        <v>3</v>
      </c>
      <c r="F54" s="365"/>
      <c r="G54" s="365">
        <f t="shared" ref="G54" si="34">F54*$N$4</f>
        <v>0</v>
      </c>
      <c r="H54" s="27" t="s">
        <v>28</v>
      </c>
      <c r="I54" s="79">
        <v>48</v>
      </c>
      <c r="J54" s="89">
        <f t="shared" ref="J54" si="35">G54*I54</f>
        <v>0</v>
      </c>
      <c r="K54" s="77"/>
      <c r="O54" s="7" t="str">
        <f>IFERROR(INDEX(#REF!,MATCH(ROW(#REF!),#REF!,0)),"")</f>
        <v/>
      </c>
    </row>
    <row r="55" spans="2:15" ht="13.5" customHeight="1" thickBot="1" x14ac:dyDescent="0.25">
      <c r="B55" s="34" t="s">
        <v>253</v>
      </c>
      <c r="C55" s="363"/>
      <c r="D55" s="364"/>
      <c r="E55" s="332"/>
      <c r="F55" s="366"/>
      <c r="G55" s="366"/>
      <c r="H55" s="58" t="s">
        <v>29</v>
      </c>
      <c r="I55" s="91">
        <f>I54*12</f>
        <v>576</v>
      </c>
      <c r="J55" s="92">
        <f>G54*I55</f>
        <v>0</v>
      </c>
      <c r="K55" s="77"/>
      <c r="L55" s="8" t="s">
        <v>137</v>
      </c>
      <c r="O55" s="7" t="str">
        <f>IFERROR(INDEX(#REF!,MATCH(ROW(#REF!),#REF!,0)),"")</f>
        <v/>
      </c>
    </row>
    <row r="56" spans="2:15" ht="17.25" customHeight="1" x14ac:dyDescent="0.2">
      <c r="B56" s="1" t="s">
        <v>234</v>
      </c>
      <c r="C56" s="330" t="s">
        <v>335</v>
      </c>
      <c r="D56" s="330" t="s">
        <v>33</v>
      </c>
      <c r="E56" s="341">
        <v>3</v>
      </c>
      <c r="F56" s="365"/>
      <c r="G56" s="365">
        <f t="shared" ref="G56" si="36">F56*$N$4</f>
        <v>0</v>
      </c>
      <c r="H56" s="27" t="s">
        <v>28</v>
      </c>
      <c r="I56" s="79">
        <v>48</v>
      </c>
      <c r="J56" s="89">
        <f t="shared" ref="J56" si="37">G56*I56</f>
        <v>0</v>
      </c>
      <c r="K56" s="77"/>
      <c r="O56" s="7" t="str">
        <f>IFERROR(INDEX(#REF!,MATCH(ROW(#REF!),#REF!,0)),"")</f>
        <v/>
      </c>
    </row>
    <row r="57" spans="2:15" ht="15.75" thickBot="1" x14ac:dyDescent="0.25">
      <c r="B57" s="34" t="s">
        <v>235</v>
      </c>
      <c r="C57" s="363"/>
      <c r="D57" s="364"/>
      <c r="E57" s="332"/>
      <c r="F57" s="366"/>
      <c r="G57" s="366"/>
      <c r="H57" s="58" t="s">
        <v>29</v>
      </c>
      <c r="I57" s="91">
        <f>I56*12</f>
        <v>576</v>
      </c>
      <c r="J57" s="92">
        <f>G56*I57</f>
        <v>0</v>
      </c>
      <c r="K57" s="77"/>
      <c r="L57" s="8" t="s">
        <v>137</v>
      </c>
      <c r="O57" s="7" t="str">
        <f>IFERROR(INDEX(#REF!,MATCH(ROW(#REF!),#REF!,0)),"")</f>
        <v/>
      </c>
    </row>
    <row r="58" spans="2:15" ht="17.25" customHeight="1" x14ac:dyDescent="0.2">
      <c r="B58" s="1" t="s">
        <v>250</v>
      </c>
      <c r="C58" s="330" t="s">
        <v>335</v>
      </c>
      <c r="D58" s="330" t="s">
        <v>33</v>
      </c>
      <c r="E58" s="341">
        <v>3</v>
      </c>
      <c r="F58" s="365"/>
      <c r="G58" s="365">
        <f t="shared" ref="G58" si="38">F58*$N$4</f>
        <v>0</v>
      </c>
      <c r="H58" s="27" t="s">
        <v>28</v>
      </c>
      <c r="I58" s="79">
        <v>48</v>
      </c>
      <c r="J58" s="89">
        <f t="shared" ref="J58" si="39">G58*I58</f>
        <v>0</v>
      </c>
      <c r="K58" s="77"/>
      <c r="O58" s="7" t="str">
        <f>IFERROR(INDEX(#REF!,MATCH(ROW(#REF!),#REF!,0)),"")</f>
        <v/>
      </c>
    </row>
    <row r="59" spans="2:15" ht="30" customHeight="1" thickBot="1" x14ac:dyDescent="0.25">
      <c r="B59" s="34" t="s">
        <v>251</v>
      </c>
      <c r="C59" s="363"/>
      <c r="D59" s="364"/>
      <c r="E59" s="332"/>
      <c r="F59" s="366"/>
      <c r="G59" s="366"/>
      <c r="H59" s="58" t="s">
        <v>29</v>
      </c>
      <c r="I59" s="91">
        <f>I58*12</f>
        <v>576</v>
      </c>
      <c r="J59" s="92">
        <f>G58*I59</f>
        <v>0</v>
      </c>
      <c r="K59" s="77"/>
      <c r="L59" s="8" t="s">
        <v>137</v>
      </c>
      <c r="O59" s="7" t="str">
        <f>IFERROR(INDEX(#REF!,MATCH(ROW(#REF!),#REF!,0)),"")</f>
        <v/>
      </c>
    </row>
    <row r="60" spans="2:15" ht="17.25" customHeight="1" x14ac:dyDescent="0.2">
      <c r="B60" s="1" t="s">
        <v>262</v>
      </c>
      <c r="C60" s="330" t="s">
        <v>335</v>
      </c>
      <c r="D60" s="330" t="s">
        <v>33</v>
      </c>
      <c r="E60" s="341">
        <v>3</v>
      </c>
      <c r="F60" s="365"/>
      <c r="G60" s="365">
        <f t="shared" ref="G60" si="40">F60*$N$4</f>
        <v>0</v>
      </c>
      <c r="H60" s="27" t="s">
        <v>28</v>
      </c>
      <c r="I60" s="79">
        <v>16</v>
      </c>
      <c r="J60" s="89">
        <f t="shared" ref="J60" si="41">G60*I60</f>
        <v>0</v>
      </c>
      <c r="K60" s="77"/>
      <c r="O60" s="7" t="str">
        <f>IFERROR(INDEX(#REF!,MATCH(ROW(#REF!),#REF!,0)),"")</f>
        <v/>
      </c>
    </row>
    <row r="61" spans="2:15" ht="15.75" thickBot="1" x14ac:dyDescent="0.25">
      <c r="B61" s="34" t="s">
        <v>263</v>
      </c>
      <c r="C61" s="363"/>
      <c r="D61" s="364"/>
      <c r="E61" s="332"/>
      <c r="F61" s="366"/>
      <c r="G61" s="366"/>
      <c r="H61" s="58" t="s">
        <v>29</v>
      </c>
      <c r="I61" s="91">
        <f>I60*12</f>
        <v>192</v>
      </c>
      <c r="J61" s="92">
        <f>G60*I61</f>
        <v>0</v>
      </c>
      <c r="K61" s="77"/>
      <c r="L61" s="8" t="s">
        <v>137</v>
      </c>
      <c r="O61" s="7" t="str">
        <f>IFERROR(INDEX(#REF!,MATCH(ROW(#REF!),#REF!,0)),"")</f>
        <v/>
      </c>
    </row>
    <row r="62" spans="2:15" ht="17.25" customHeight="1" x14ac:dyDescent="0.2">
      <c r="B62" s="1" t="s">
        <v>260</v>
      </c>
      <c r="C62" s="330" t="s">
        <v>335</v>
      </c>
      <c r="D62" s="330" t="s">
        <v>33</v>
      </c>
      <c r="E62" s="341">
        <v>3</v>
      </c>
      <c r="F62" s="365"/>
      <c r="G62" s="365">
        <f t="shared" ref="G62" si="42">F62*$N$4</f>
        <v>0</v>
      </c>
      <c r="H62" s="27" t="s">
        <v>28</v>
      </c>
      <c r="I62" s="79">
        <v>3</v>
      </c>
      <c r="J62" s="89">
        <f t="shared" ref="J62" si="43">G62*I62</f>
        <v>0</v>
      </c>
      <c r="K62" s="77"/>
      <c r="O62" s="7" t="str">
        <f>IFERROR(INDEX(#REF!,MATCH(ROW(#REF!),#REF!,0)),"")</f>
        <v/>
      </c>
    </row>
    <row r="63" spans="2:15" ht="15.75" thickBot="1" x14ac:dyDescent="0.25">
      <c r="B63" s="34" t="s">
        <v>261</v>
      </c>
      <c r="C63" s="363"/>
      <c r="D63" s="364"/>
      <c r="E63" s="332"/>
      <c r="F63" s="366"/>
      <c r="G63" s="366"/>
      <c r="H63" s="58" t="s">
        <v>29</v>
      </c>
      <c r="I63" s="91">
        <f>I62*12</f>
        <v>36</v>
      </c>
      <c r="J63" s="92">
        <f>G62*I63</f>
        <v>0</v>
      </c>
      <c r="K63" s="77"/>
      <c r="L63" s="8" t="s">
        <v>137</v>
      </c>
      <c r="O63" s="7" t="str">
        <f>IFERROR(INDEX(#REF!,MATCH(ROW(#REF!),#REF!,0)),"")</f>
        <v/>
      </c>
    </row>
    <row r="64" spans="2:15" ht="17.25" customHeight="1" x14ac:dyDescent="0.2">
      <c r="B64" s="1" t="s">
        <v>224</v>
      </c>
      <c r="C64" s="330" t="s">
        <v>335</v>
      </c>
      <c r="D64" s="330" t="s">
        <v>33</v>
      </c>
      <c r="E64" s="341">
        <v>3</v>
      </c>
      <c r="F64" s="365"/>
      <c r="G64" s="365">
        <f t="shared" ref="G64" si="44">F64*$N$4</f>
        <v>0</v>
      </c>
      <c r="H64" s="27" t="s">
        <v>28</v>
      </c>
      <c r="I64" s="79">
        <v>24</v>
      </c>
      <c r="J64" s="89">
        <f t="shared" ref="J64" si="45">G64*I64</f>
        <v>0</v>
      </c>
      <c r="K64" s="77"/>
      <c r="O64" s="7" t="str">
        <f>IFERROR(INDEX(#REF!,MATCH(ROW(#REF!),#REF!,0)),"")</f>
        <v/>
      </c>
    </row>
    <row r="65" spans="2:15" ht="14.25" customHeight="1" thickBot="1" x14ac:dyDescent="0.25">
      <c r="B65" s="34" t="s">
        <v>225</v>
      </c>
      <c r="C65" s="363"/>
      <c r="D65" s="364"/>
      <c r="E65" s="332"/>
      <c r="F65" s="366"/>
      <c r="G65" s="366"/>
      <c r="H65" s="58" t="s">
        <v>29</v>
      </c>
      <c r="I65" s="91">
        <f>I64*12</f>
        <v>288</v>
      </c>
      <c r="J65" s="92">
        <f>G64*I65</f>
        <v>0</v>
      </c>
      <c r="K65" s="77"/>
      <c r="L65" s="8" t="s">
        <v>137</v>
      </c>
      <c r="O65" s="7" t="str">
        <f>IFERROR(INDEX(#REF!,MATCH(ROW(#REF!),#REF!,0)),"")</f>
        <v/>
      </c>
    </row>
    <row r="66" spans="2:15" ht="17.25" customHeight="1" x14ac:dyDescent="0.2">
      <c r="B66" s="1" t="s">
        <v>268</v>
      </c>
      <c r="C66" s="330" t="s">
        <v>335</v>
      </c>
      <c r="D66" s="330" t="s">
        <v>33</v>
      </c>
      <c r="E66" s="341">
        <v>3</v>
      </c>
      <c r="F66" s="365"/>
      <c r="G66" s="365">
        <f t="shared" ref="G66" si="46">F66*$N$4</f>
        <v>0</v>
      </c>
      <c r="H66" s="27" t="s">
        <v>28</v>
      </c>
      <c r="I66" s="79">
        <v>12</v>
      </c>
      <c r="J66" s="89">
        <f t="shared" ref="J66" si="47">G66*I66</f>
        <v>0</v>
      </c>
      <c r="K66" s="77"/>
      <c r="O66" s="7" t="str">
        <f>IFERROR(INDEX(#REF!,MATCH(ROW(#REF!),#REF!,0)),"")</f>
        <v/>
      </c>
    </row>
    <row r="67" spans="2:15" ht="15.75" thickBot="1" x14ac:dyDescent="0.25">
      <c r="B67" s="34" t="s">
        <v>269</v>
      </c>
      <c r="C67" s="363"/>
      <c r="D67" s="364"/>
      <c r="E67" s="332"/>
      <c r="F67" s="366"/>
      <c r="G67" s="366"/>
      <c r="H67" s="58" t="s">
        <v>29</v>
      </c>
      <c r="I67" s="91">
        <f>I66*12</f>
        <v>144</v>
      </c>
      <c r="J67" s="92">
        <f>G66*I67</f>
        <v>0</v>
      </c>
      <c r="K67" s="77"/>
      <c r="L67" s="8" t="s">
        <v>137</v>
      </c>
      <c r="O67" s="7" t="str">
        <f>IFERROR(INDEX(#REF!,MATCH(ROW(#REF!),#REF!,0)),"")</f>
        <v/>
      </c>
    </row>
    <row r="68" spans="2:15" ht="17.25" customHeight="1" x14ac:dyDescent="0.2">
      <c r="B68" s="1" t="s">
        <v>238</v>
      </c>
      <c r="C68" s="330" t="s">
        <v>335</v>
      </c>
      <c r="D68" s="330" t="s">
        <v>33</v>
      </c>
      <c r="E68" s="341">
        <v>3</v>
      </c>
      <c r="F68" s="365"/>
      <c r="G68" s="365">
        <f t="shared" ref="G68" si="48">F68*$N$4</f>
        <v>0</v>
      </c>
      <c r="H68" s="27" t="s">
        <v>28</v>
      </c>
      <c r="I68" s="79">
        <v>32</v>
      </c>
      <c r="J68" s="89">
        <f t="shared" ref="J68" si="49">G68*I68</f>
        <v>0</v>
      </c>
      <c r="K68" s="77"/>
      <c r="O68" s="7" t="str">
        <f>IFERROR(INDEX(#REF!,MATCH(ROW(#REF!),#REF!,0)),"")</f>
        <v/>
      </c>
    </row>
    <row r="69" spans="2:15" ht="14.25" customHeight="1" thickBot="1" x14ac:dyDescent="0.25">
      <c r="B69" s="34" t="s">
        <v>239</v>
      </c>
      <c r="C69" s="363"/>
      <c r="D69" s="364"/>
      <c r="E69" s="332"/>
      <c r="F69" s="366"/>
      <c r="G69" s="366"/>
      <c r="H69" s="58" t="s">
        <v>29</v>
      </c>
      <c r="I69" s="91">
        <f>I68*12</f>
        <v>384</v>
      </c>
      <c r="J69" s="92">
        <f>G68*I69</f>
        <v>0</v>
      </c>
      <c r="K69" s="77"/>
      <c r="L69" s="8" t="s">
        <v>137</v>
      </c>
      <c r="O69" s="7" t="str">
        <f>IFERROR(INDEX(#REF!,MATCH(ROW(#REF!),#REF!,0)),"")</f>
        <v/>
      </c>
    </row>
    <row r="70" spans="2:15" ht="17.25" customHeight="1" x14ac:dyDescent="0.2">
      <c r="B70" s="1" t="s">
        <v>248</v>
      </c>
      <c r="C70" s="330" t="s">
        <v>335</v>
      </c>
      <c r="D70" s="330" t="s">
        <v>33</v>
      </c>
      <c r="E70" s="341">
        <v>3</v>
      </c>
      <c r="F70" s="365"/>
      <c r="G70" s="365">
        <f t="shared" ref="G70" si="50">F70*$N$4</f>
        <v>0</v>
      </c>
      <c r="H70" s="27" t="s">
        <v>28</v>
      </c>
      <c r="I70" s="79">
        <v>16</v>
      </c>
      <c r="J70" s="89">
        <f t="shared" ref="J70" si="51">G70*I70</f>
        <v>0</v>
      </c>
      <c r="K70" s="77"/>
      <c r="O70" s="7" t="str">
        <f>IFERROR(INDEX(#REF!,MATCH(ROW(#REF!),#REF!,0)),"")</f>
        <v/>
      </c>
    </row>
    <row r="71" spans="2:15" ht="15.75" thickBot="1" x14ac:dyDescent="0.25">
      <c r="B71" s="34" t="s">
        <v>249</v>
      </c>
      <c r="C71" s="363"/>
      <c r="D71" s="364"/>
      <c r="E71" s="332"/>
      <c r="F71" s="366"/>
      <c r="G71" s="366"/>
      <c r="H71" s="58" t="s">
        <v>29</v>
      </c>
      <c r="I71" s="91">
        <f>I70*12</f>
        <v>192</v>
      </c>
      <c r="J71" s="92">
        <f>G70*I71</f>
        <v>0</v>
      </c>
      <c r="K71" s="77"/>
      <c r="L71" s="8" t="s">
        <v>137</v>
      </c>
      <c r="O71" s="7" t="str">
        <f>IFERROR(INDEX(#REF!,MATCH(ROW(#REF!),#REF!,0)),"")</f>
        <v/>
      </c>
    </row>
    <row r="72" spans="2:15" ht="17.25" customHeight="1" x14ac:dyDescent="0.2">
      <c r="B72" s="1" t="s">
        <v>258</v>
      </c>
      <c r="C72" s="330" t="s">
        <v>335</v>
      </c>
      <c r="D72" s="330" t="s">
        <v>33</v>
      </c>
      <c r="E72" s="341">
        <v>3</v>
      </c>
      <c r="F72" s="365"/>
      <c r="G72" s="365">
        <f t="shared" ref="G72" si="52">F72*$N$4</f>
        <v>0</v>
      </c>
      <c r="H72" s="27" t="s">
        <v>28</v>
      </c>
      <c r="I72" s="79">
        <v>24</v>
      </c>
      <c r="J72" s="89">
        <f t="shared" ref="J72" si="53">G72*I72</f>
        <v>0</v>
      </c>
      <c r="K72" s="77"/>
      <c r="O72" s="7" t="str">
        <f>IFERROR(INDEX(#REF!,MATCH(ROW(#REF!),#REF!,0)),"")</f>
        <v/>
      </c>
    </row>
    <row r="73" spans="2:15" ht="14.25" customHeight="1" thickBot="1" x14ac:dyDescent="0.25">
      <c r="B73" s="34" t="s">
        <v>259</v>
      </c>
      <c r="C73" s="363"/>
      <c r="D73" s="364"/>
      <c r="E73" s="332"/>
      <c r="F73" s="366"/>
      <c r="G73" s="366"/>
      <c r="H73" s="58" t="s">
        <v>29</v>
      </c>
      <c r="I73" s="91">
        <f>I72*12</f>
        <v>288</v>
      </c>
      <c r="J73" s="92">
        <f>G72*I73</f>
        <v>0</v>
      </c>
      <c r="K73" s="77"/>
      <c r="L73" s="8" t="s">
        <v>137</v>
      </c>
      <c r="O73" s="7" t="str">
        <f>IFERROR(INDEX(#REF!,MATCH(ROW(#REF!),#REF!,0)),"")</f>
        <v/>
      </c>
    </row>
    <row r="74" spans="2:15" ht="17.25" customHeight="1" x14ac:dyDescent="0.2">
      <c r="B74" s="1" t="s">
        <v>226</v>
      </c>
      <c r="C74" s="330" t="s">
        <v>335</v>
      </c>
      <c r="D74" s="330" t="s">
        <v>33</v>
      </c>
      <c r="E74" s="341">
        <v>3</v>
      </c>
      <c r="F74" s="365"/>
      <c r="G74" s="365">
        <f t="shared" ref="G74" si="54">F74*$N$4</f>
        <v>0</v>
      </c>
      <c r="H74" s="23" t="s">
        <v>28</v>
      </c>
      <c r="I74" s="82">
        <v>8</v>
      </c>
      <c r="J74" s="89">
        <f t="shared" ref="J74" si="55">G74*I74</f>
        <v>0</v>
      </c>
      <c r="K74" s="77"/>
      <c r="O74" s="7" t="str">
        <f>IFERROR(INDEX(#REF!,MATCH(ROW(#REF!),#REF!,0)),"")</f>
        <v/>
      </c>
    </row>
    <row r="75" spans="2:15" ht="15.75" thickBot="1" x14ac:dyDescent="0.25">
      <c r="B75" s="34" t="s">
        <v>227</v>
      </c>
      <c r="C75" s="363"/>
      <c r="D75" s="364"/>
      <c r="E75" s="332"/>
      <c r="F75" s="366"/>
      <c r="G75" s="366"/>
      <c r="H75" s="58" t="s">
        <v>29</v>
      </c>
      <c r="I75" s="95">
        <f>I74*12</f>
        <v>96</v>
      </c>
      <c r="J75" s="92">
        <f>G74*I75</f>
        <v>0</v>
      </c>
      <c r="K75" s="77"/>
      <c r="L75" s="8" t="s">
        <v>137</v>
      </c>
      <c r="O75" s="7" t="str">
        <f>IFERROR(INDEX(#REF!,MATCH(ROW(#REF!),#REF!,0)),"")</f>
        <v/>
      </c>
    </row>
    <row r="76" spans="2:15" ht="17.25" customHeight="1" x14ac:dyDescent="0.2">
      <c r="B76" s="1" t="s">
        <v>228</v>
      </c>
      <c r="C76" s="330" t="s">
        <v>335</v>
      </c>
      <c r="D76" s="330" t="s">
        <v>33</v>
      </c>
      <c r="E76" s="341">
        <v>3</v>
      </c>
      <c r="F76" s="365"/>
      <c r="G76" s="365">
        <f t="shared" ref="G76" si="56">F76*$N$4</f>
        <v>0</v>
      </c>
      <c r="H76" s="23" t="s">
        <v>28</v>
      </c>
      <c r="I76" s="83">
        <v>8</v>
      </c>
      <c r="J76" s="89">
        <f t="shared" ref="J76" si="57">G76*I76</f>
        <v>0</v>
      </c>
      <c r="K76" s="77"/>
      <c r="O76" s="7" t="str">
        <f>IFERROR(INDEX(#REF!,MATCH(ROW(#REF!),#REF!,0)),"")</f>
        <v/>
      </c>
    </row>
    <row r="77" spans="2:15" ht="24.75" thickBot="1" x14ac:dyDescent="0.25">
      <c r="B77" s="34" t="s">
        <v>229</v>
      </c>
      <c r="C77" s="363"/>
      <c r="D77" s="364"/>
      <c r="E77" s="332"/>
      <c r="F77" s="366"/>
      <c r="G77" s="366"/>
      <c r="H77" s="58" t="s">
        <v>29</v>
      </c>
      <c r="I77" s="95">
        <f>I76*12</f>
        <v>96</v>
      </c>
      <c r="J77" s="92">
        <f>G76*I77</f>
        <v>0</v>
      </c>
      <c r="K77" s="77"/>
      <c r="L77" s="8" t="s">
        <v>137</v>
      </c>
      <c r="O77" s="7" t="str">
        <f>IFERROR(INDEX(#REF!,MATCH(ROW(#REF!),#REF!,0)),"")</f>
        <v/>
      </c>
    </row>
    <row r="78" spans="2:15" ht="17.25" customHeight="1" x14ac:dyDescent="0.2">
      <c r="B78" s="1" t="s">
        <v>254</v>
      </c>
      <c r="C78" s="330" t="s">
        <v>335</v>
      </c>
      <c r="D78" s="330" t="s">
        <v>33</v>
      </c>
      <c r="E78" s="341">
        <v>3</v>
      </c>
      <c r="F78" s="365"/>
      <c r="G78" s="365">
        <f t="shared" ref="G78" si="58">F78*$N$4</f>
        <v>0</v>
      </c>
      <c r="H78" s="27" t="s">
        <v>28</v>
      </c>
      <c r="I78" s="83">
        <v>4</v>
      </c>
      <c r="J78" s="89">
        <f t="shared" ref="J78" si="59">G78*I78</f>
        <v>0</v>
      </c>
      <c r="K78" s="77"/>
      <c r="O78" s="7" t="str">
        <f>IFERROR(INDEX(#REF!,MATCH(ROW(#REF!),#REF!,0)),"")</f>
        <v/>
      </c>
    </row>
    <row r="79" spans="2:15" ht="19.5" customHeight="1" thickBot="1" x14ac:dyDescent="0.25">
      <c r="B79" s="34" t="s">
        <v>255</v>
      </c>
      <c r="C79" s="363"/>
      <c r="D79" s="364"/>
      <c r="E79" s="332"/>
      <c r="F79" s="366"/>
      <c r="G79" s="366"/>
      <c r="H79" s="58" t="s">
        <v>29</v>
      </c>
      <c r="I79" s="95">
        <f>I78*12</f>
        <v>48</v>
      </c>
      <c r="J79" s="92">
        <f>G78*I79</f>
        <v>0</v>
      </c>
      <c r="K79" s="77"/>
      <c r="L79" s="8" t="s">
        <v>137</v>
      </c>
      <c r="O79" s="7" t="str">
        <f>IFERROR(INDEX(#REF!,MATCH(ROW(#REF!),#REF!,0)),"")</f>
        <v/>
      </c>
    </row>
    <row r="80" spans="2:15" ht="24" x14ac:dyDescent="0.2">
      <c r="B80" s="1" t="s">
        <v>244</v>
      </c>
      <c r="C80" s="330" t="s">
        <v>335</v>
      </c>
      <c r="D80" s="330" t="s">
        <v>33</v>
      </c>
      <c r="E80" s="341">
        <v>4</v>
      </c>
      <c r="F80" s="365"/>
      <c r="G80" s="365">
        <f t="shared" ref="G80" si="60">F80*$N$4</f>
        <v>0</v>
      </c>
      <c r="H80" s="27" t="s">
        <v>28</v>
      </c>
      <c r="I80" s="83">
        <v>4</v>
      </c>
      <c r="J80" s="89">
        <f t="shared" ref="J80" si="61">G80*I80</f>
        <v>0</v>
      </c>
      <c r="K80" s="77"/>
      <c r="O80" s="7" t="str">
        <f>IFERROR(INDEX(#REF!,MATCH(ROW(#REF!),#REF!,0)),"")</f>
        <v/>
      </c>
    </row>
    <row r="81" spans="2:15" ht="14.25" customHeight="1" thickBot="1" x14ac:dyDescent="0.25">
      <c r="B81" s="34" t="s">
        <v>245</v>
      </c>
      <c r="C81" s="363"/>
      <c r="D81" s="364"/>
      <c r="E81" s="332"/>
      <c r="F81" s="366"/>
      <c r="G81" s="366"/>
      <c r="H81" s="58" t="s">
        <v>29</v>
      </c>
      <c r="I81" s="95">
        <f>I80*12</f>
        <v>48</v>
      </c>
      <c r="J81" s="92">
        <f>G80*I81</f>
        <v>0</v>
      </c>
      <c r="K81" s="77"/>
      <c r="L81" s="8" t="s">
        <v>137</v>
      </c>
      <c r="O81" s="7" t="str">
        <f>IFERROR(INDEX(#REF!,MATCH(ROW(#REF!),#REF!,0)),"")</f>
        <v/>
      </c>
    </row>
    <row r="82" spans="2:15" ht="17.25" customHeight="1" x14ac:dyDescent="0.2">
      <c r="B82" s="1" t="s">
        <v>246</v>
      </c>
      <c r="C82" s="330" t="s">
        <v>335</v>
      </c>
      <c r="D82" s="330" t="s">
        <v>33</v>
      </c>
      <c r="E82" s="341">
        <v>3</v>
      </c>
      <c r="F82" s="365"/>
      <c r="G82" s="365">
        <f t="shared" ref="G82" si="62">F82*$N$4</f>
        <v>0</v>
      </c>
      <c r="H82" s="27" t="s">
        <v>28</v>
      </c>
      <c r="I82" s="83">
        <v>4</v>
      </c>
      <c r="J82" s="89">
        <f t="shared" ref="J82" si="63">G82*I82</f>
        <v>0</v>
      </c>
      <c r="K82" s="77"/>
      <c r="O82" s="7" t="str">
        <f>IFERROR(INDEX(#REF!,MATCH(ROW(#REF!),#REF!,0)),"")</f>
        <v/>
      </c>
    </row>
    <row r="83" spans="2:15" ht="14.25" customHeight="1" thickBot="1" x14ac:dyDescent="0.25">
      <c r="B83" s="34" t="s">
        <v>247</v>
      </c>
      <c r="C83" s="363"/>
      <c r="D83" s="364"/>
      <c r="E83" s="332"/>
      <c r="F83" s="366"/>
      <c r="G83" s="366"/>
      <c r="H83" s="58" t="s">
        <v>29</v>
      </c>
      <c r="I83" s="95">
        <f>I82*12</f>
        <v>48</v>
      </c>
      <c r="J83" s="92">
        <f>G82*I83</f>
        <v>0</v>
      </c>
      <c r="K83" s="77"/>
      <c r="L83" s="8" t="s">
        <v>137</v>
      </c>
      <c r="O83" s="7" t="str">
        <f>IFERROR(INDEX(#REF!,MATCH(ROW(#REF!),#REF!,0)),"")</f>
        <v/>
      </c>
    </row>
    <row r="84" spans="2:15" ht="17.25" customHeight="1" x14ac:dyDescent="0.2">
      <c r="B84" s="1" t="s">
        <v>97</v>
      </c>
      <c r="C84" s="330" t="s">
        <v>332</v>
      </c>
      <c r="D84" s="330" t="s">
        <v>96</v>
      </c>
      <c r="E84" s="341">
        <v>3</v>
      </c>
      <c r="F84" s="352"/>
      <c r="G84" s="365">
        <f t="shared" ref="G84" si="64">F84*$N$4</f>
        <v>0</v>
      </c>
      <c r="H84" s="27" t="s">
        <v>28</v>
      </c>
      <c r="I84" s="83">
        <v>8</v>
      </c>
      <c r="J84" s="89">
        <f t="shared" ref="J84" si="65">G84*I84</f>
        <v>0</v>
      </c>
      <c r="K84" s="77"/>
      <c r="O84" s="7" t="str">
        <f>IFERROR(INDEX(#REF!,MATCH(ROW(#REF!),#REF!,0)),"")</f>
        <v/>
      </c>
    </row>
    <row r="85" spans="2:15" ht="24.75" thickBot="1" x14ac:dyDescent="0.25">
      <c r="B85" s="34" t="s">
        <v>337</v>
      </c>
      <c r="C85" s="363"/>
      <c r="D85" s="331"/>
      <c r="E85" s="332"/>
      <c r="F85" s="353"/>
      <c r="G85" s="366"/>
      <c r="H85" s="23" t="s">
        <v>29</v>
      </c>
      <c r="I85" s="95">
        <f>I84*12</f>
        <v>96</v>
      </c>
      <c r="J85" s="92">
        <f>G84*I85</f>
        <v>0</v>
      </c>
      <c r="K85" s="77"/>
      <c r="L85" s="8" t="s">
        <v>137</v>
      </c>
      <c r="O85" s="7" t="str">
        <f>IFERROR(INDEX(#REF!,MATCH(ROW(#REF!),#REF!,0)),"")</f>
        <v/>
      </c>
    </row>
    <row r="86" spans="2:15" ht="17.25" customHeight="1" x14ac:dyDescent="0.2">
      <c r="B86" s="1" t="s">
        <v>98</v>
      </c>
      <c r="C86" s="330" t="s">
        <v>332</v>
      </c>
      <c r="D86" s="330" t="s">
        <v>96</v>
      </c>
      <c r="E86" s="341">
        <v>3</v>
      </c>
      <c r="F86" s="352"/>
      <c r="G86" s="365">
        <f t="shared" ref="G86" si="66">F86*$N$4</f>
        <v>0</v>
      </c>
      <c r="H86" s="27" t="s">
        <v>28</v>
      </c>
      <c r="I86" s="83">
        <v>4</v>
      </c>
      <c r="J86" s="89">
        <f t="shared" ref="J86" si="67">G86*I86</f>
        <v>0</v>
      </c>
      <c r="K86" s="77"/>
    </row>
    <row r="87" spans="2:15" ht="24.75" thickBot="1" x14ac:dyDescent="0.25">
      <c r="B87" s="34" t="s">
        <v>338</v>
      </c>
      <c r="C87" s="363"/>
      <c r="D87" s="331"/>
      <c r="E87" s="286"/>
      <c r="F87" s="353"/>
      <c r="G87" s="366"/>
      <c r="H87" s="23" t="s">
        <v>29</v>
      </c>
      <c r="I87" s="95">
        <f>I86*12</f>
        <v>48</v>
      </c>
      <c r="J87" s="92">
        <f>G86*I87</f>
        <v>0</v>
      </c>
      <c r="K87" s="77"/>
      <c r="L87" s="8" t="s">
        <v>137</v>
      </c>
    </row>
    <row r="88" spans="2:15" ht="17.25" customHeight="1" thickBot="1" x14ac:dyDescent="0.25">
      <c r="B88" s="243" t="s">
        <v>35</v>
      </c>
      <c r="C88" s="244"/>
      <c r="D88" s="244"/>
      <c r="E88" s="244"/>
      <c r="F88" s="244"/>
      <c r="G88" s="244"/>
      <c r="H88" s="244"/>
      <c r="I88" s="244"/>
      <c r="J88" s="245"/>
      <c r="K88" s="53"/>
      <c r="O88" s="7" t="str">
        <f>IFERROR(INDEX(#REF!,MATCH(ROW(#REF!),#REF!,0)),"")</f>
        <v/>
      </c>
    </row>
    <row r="89" spans="2:15" ht="17.25" customHeight="1" x14ac:dyDescent="0.2">
      <c r="B89" s="76" t="s">
        <v>391</v>
      </c>
      <c r="C89" s="303" t="s">
        <v>367</v>
      </c>
      <c r="D89" s="330" t="s">
        <v>96</v>
      </c>
      <c r="E89" s="341">
        <v>4</v>
      </c>
      <c r="F89" s="352"/>
      <c r="G89" s="365">
        <f>F89*$N$4</f>
        <v>0</v>
      </c>
      <c r="H89" s="23" t="s">
        <v>28</v>
      </c>
      <c r="I89" s="78">
        <v>40</v>
      </c>
      <c r="J89" s="89">
        <f t="shared" ref="J89" si="68">G89*I89</f>
        <v>0</v>
      </c>
      <c r="K89" s="77"/>
      <c r="O89" s="7" t="str">
        <f>IFERROR(INDEX(#REF!,MATCH(ROW(#REF!),#REF!,0)),"")</f>
        <v/>
      </c>
    </row>
    <row r="90" spans="2:15" ht="24.75" thickBot="1" x14ac:dyDescent="0.25">
      <c r="B90" s="34" t="s">
        <v>390</v>
      </c>
      <c r="C90" s="280"/>
      <c r="D90" s="331"/>
      <c r="E90" s="332"/>
      <c r="F90" s="353"/>
      <c r="G90" s="366"/>
      <c r="H90" s="58" t="s">
        <v>29</v>
      </c>
      <c r="I90" s="91">
        <f>I89*12</f>
        <v>480</v>
      </c>
      <c r="J90" s="92">
        <f>G89*I90</f>
        <v>0</v>
      </c>
      <c r="K90" s="77"/>
      <c r="L90" s="8" t="s">
        <v>137</v>
      </c>
      <c r="O90" s="7" t="str">
        <f>IFERROR(INDEX(#REF!,MATCH(ROW(#REF!),#REF!,0)),"")</f>
        <v/>
      </c>
    </row>
    <row r="91" spans="2:15" ht="17.25" customHeight="1" thickBot="1" x14ac:dyDescent="0.25">
      <c r="B91" s="373" t="s">
        <v>387</v>
      </c>
      <c r="C91" s="374"/>
      <c r="D91" s="374"/>
      <c r="E91" s="374"/>
      <c r="F91" s="374"/>
      <c r="G91" s="374"/>
      <c r="H91" s="374"/>
      <c r="I91" s="374"/>
      <c r="J91" s="375"/>
      <c r="K91" s="53"/>
      <c r="O91" s="7" t="str">
        <f>IFERROR(INDEX(#REF!,MATCH(ROW(#REF!),#REF!,0)),"")</f>
        <v/>
      </c>
    </row>
    <row r="92" spans="2:15" ht="15" customHeight="1" x14ac:dyDescent="0.2">
      <c r="B92" s="76" t="s">
        <v>392</v>
      </c>
      <c r="C92" s="303" t="s">
        <v>367</v>
      </c>
      <c r="D92" s="330" t="s">
        <v>388</v>
      </c>
      <c r="E92" s="341" t="s">
        <v>389</v>
      </c>
      <c r="F92" s="352"/>
      <c r="G92" s="365">
        <f t="shared" ref="G92" si="69">F92*$N$4</f>
        <v>0</v>
      </c>
      <c r="H92" s="27" t="s">
        <v>28</v>
      </c>
      <c r="I92" s="79">
        <v>4</v>
      </c>
      <c r="J92" s="89">
        <f>G92*I92</f>
        <v>0</v>
      </c>
      <c r="K92" s="77"/>
    </row>
    <row r="93" spans="2:15" ht="36.75" customHeight="1" thickBot="1" x14ac:dyDescent="0.25">
      <c r="B93" s="34" t="s">
        <v>398</v>
      </c>
      <c r="C93" s="280"/>
      <c r="D93" s="331"/>
      <c r="E93" s="332"/>
      <c r="F93" s="353"/>
      <c r="G93" s="366"/>
      <c r="H93" s="23" t="s">
        <v>29</v>
      </c>
      <c r="I93" s="78">
        <f>I92*12</f>
        <v>48</v>
      </c>
      <c r="J93" s="92">
        <f>G92*I93</f>
        <v>0</v>
      </c>
      <c r="K93" s="77"/>
      <c r="L93" s="8" t="s">
        <v>137</v>
      </c>
    </row>
    <row r="94" spans="2:15" ht="15" customHeight="1" x14ac:dyDescent="0.2">
      <c r="B94" s="76" t="s">
        <v>393</v>
      </c>
      <c r="C94" s="303" t="s">
        <v>367</v>
      </c>
      <c r="D94" s="330" t="s">
        <v>388</v>
      </c>
      <c r="E94" s="341" t="s">
        <v>389</v>
      </c>
      <c r="F94" s="352"/>
      <c r="G94" s="365">
        <f t="shared" ref="G94" si="70">F94*$N$4</f>
        <v>0</v>
      </c>
      <c r="H94" s="27" t="s">
        <v>28</v>
      </c>
      <c r="I94" s="79">
        <v>2</v>
      </c>
      <c r="J94" s="89">
        <f>G94*I94</f>
        <v>0</v>
      </c>
      <c r="K94" s="77"/>
    </row>
    <row r="95" spans="2:15" ht="40.5" customHeight="1" thickBot="1" x14ac:dyDescent="0.25">
      <c r="B95" s="34" t="s">
        <v>399</v>
      </c>
      <c r="C95" s="280"/>
      <c r="D95" s="331"/>
      <c r="E95" s="332"/>
      <c r="F95" s="353"/>
      <c r="G95" s="366"/>
      <c r="H95" s="23" t="s">
        <v>29</v>
      </c>
      <c r="I95" s="78">
        <f>I94*12</f>
        <v>24</v>
      </c>
      <c r="J95" s="92">
        <f>G94*I95</f>
        <v>0</v>
      </c>
      <c r="K95" s="77"/>
      <c r="L95" s="8" t="s">
        <v>137</v>
      </c>
    </row>
    <row r="96" spans="2:15" ht="15" customHeight="1" x14ac:dyDescent="0.2">
      <c r="B96" s="76" t="s">
        <v>394</v>
      </c>
      <c r="C96" s="303" t="s">
        <v>367</v>
      </c>
      <c r="D96" s="330" t="s">
        <v>388</v>
      </c>
      <c r="E96" s="341" t="s">
        <v>389</v>
      </c>
      <c r="F96" s="352"/>
      <c r="G96" s="365">
        <f t="shared" ref="G96" si="71">F96*$N$4</f>
        <v>0</v>
      </c>
      <c r="H96" s="27" t="s">
        <v>28</v>
      </c>
      <c r="I96" s="79">
        <v>2</v>
      </c>
      <c r="J96" s="89">
        <f>G96*I96</f>
        <v>0</v>
      </c>
      <c r="K96" s="77"/>
    </row>
    <row r="97" spans="2:15" ht="37.5" customHeight="1" thickBot="1" x14ac:dyDescent="0.25">
      <c r="B97" s="34" t="s">
        <v>400</v>
      </c>
      <c r="C97" s="280"/>
      <c r="D97" s="331"/>
      <c r="E97" s="332"/>
      <c r="F97" s="353"/>
      <c r="G97" s="366"/>
      <c r="H97" s="23" t="s">
        <v>29</v>
      </c>
      <c r="I97" s="78">
        <f>I96*12</f>
        <v>24</v>
      </c>
      <c r="J97" s="92">
        <f>G96*I97</f>
        <v>0</v>
      </c>
      <c r="K97" s="77"/>
      <c r="L97" s="8" t="s">
        <v>137</v>
      </c>
    </row>
    <row r="98" spans="2:15" ht="15" customHeight="1" x14ac:dyDescent="0.2">
      <c r="B98" s="76" t="s">
        <v>395</v>
      </c>
      <c r="C98" s="303" t="s">
        <v>367</v>
      </c>
      <c r="D98" s="330" t="s">
        <v>388</v>
      </c>
      <c r="E98" s="341" t="s">
        <v>389</v>
      </c>
      <c r="F98" s="352"/>
      <c r="G98" s="365">
        <f t="shared" ref="G98" si="72">F98*$N$4</f>
        <v>0</v>
      </c>
      <c r="H98" s="27" t="s">
        <v>28</v>
      </c>
      <c r="I98" s="79">
        <v>4</v>
      </c>
      <c r="J98" s="89">
        <f>G98*I98</f>
        <v>0</v>
      </c>
      <c r="K98" s="77"/>
    </row>
    <row r="99" spans="2:15" ht="36.75" thickBot="1" x14ac:dyDescent="0.25">
      <c r="B99" s="34" t="s">
        <v>401</v>
      </c>
      <c r="C99" s="280"/>
      <c r="D99" s="331"/>
      <c r="E99" s="332"/>
      <c r="F99" s="353"/>
      <c r="G99" s="366"/>
      <c r="H99" s="23" t="s">
        <v>29</v>
      </c>
      <c r="I99" s="78">
        <f>I98*12</f>
        <v>48</v>
      </c>
      <c r="J99" s="92">
        <f>G98*I99</f>
        <v>0</v>
      </c>
      <c r="K99" s="77"/>
      <c r="L99" s="8" t="s">
        <v>137</v>
      </c>
    </row>
    <row r="100" spans="2:15" ht="15" customHeight="1" x14ac:dyDescent="0.2">
      <c r="B100" s="76" t="s">
        <v>396</v>
      </c>
      <c r="C100" s="303" t="s">
        <v>367</v>
      </c>
      <c r="D100" s="330" t="s">
        <v>388</v>
      </c>
      <c r="E100" s="341" t="s">
        <v>389</v>
      </c>
      <c r="F100" s="352"/>
      <c r="G100" s="365">
        <f t="shared" ref="G100" si="73">F100*$N$4</f>
        <v>0</v>
      </c>
      <c r="H100" s="27" t="s">
        <v>28</v>
      </c>
      <c r="I100" s="79">
        <v>2</v>
      </c>
      <c r="J100" s="89">
        <f>G100*I100</f>
        <v>0</v>
      </c>
      <c r="K100" s="77"/>
    </row>
    <row r="101" spans="2:15" ht="36.75" thickBot="1" x14ac:dyDescent="0.25">
      <c r="B101" s="34" t="s">
        <v>402</v>
      </c>
      <c r="C101" s="280"/>
      <c r="D101" s="331"/>
      <c r="E101" s="332"/>
      <c r="F101" s="353"/>
      <c r="G101" s="366"/>
      <c r="H101" s="23" t="s">
        <v>29</v>
      </c>
      <c r="I101" s="78">
        <f>I100*12</f>
        <v>24</v>
      </c>
      <c r="J101" s="92">
        <f>G100*I101</f>
        <v>0</v>
      </c>
      <c r="K101" s="77"/>
      <c r="L101" s="8" t="s">
        <v>137</v>
      </c>
    </row>
    <row r="102" spans="2:15" ht="15" customHeight="1" x14ac:dyDescent="0.2">
      <c r="B102" s="76" t="s">
        <v>397</v>
      </c>
      <c r="C102" s="303" t="s">
        <v>367</v>
      </c>
      <c r="D102" s="330" t="s">
        <v>388</v>
      </c>
      <c r="E102" s="341" t="s">
        <v>389</v>
      </c>
      <c r="F102" s="352"/>
      <c r="G102" s="365">
        <f t="shared" ref="G102" si="74">F102*$N$4</f>
        <v>0</v>
      </c>
      <c r="H102" s="27" t="s">
        <v>28</v>
      </c>
      <c r="I102" s="79">
        <v>2</v>
      </c>
      <c r="J102" s="89">
        <f>G102*I102</f>
        <v>0</v>
      </c>
      <c r="K102" s="77"/>
    </row>
    <row r="103" spans="2:15" ht="36.75" thickBot="1" x14ac:dyDescent="0.25">
      <c r="B103" s="34" t="s">
        <v>403</v>
      </c>
      <c r="C103" s="280"/>
      <c r="D103" s="331"/>
      <c r="E103" s="332"/>
      <c r="F103" s="353"/>
      <c r="G103" s="366"/>
      <c r="H103" s="23" t="s">
        <v>29</v>
      </c>
      <c r="I103" s="78">
        <f>I102*12</f>
        <v>24</v>
      </c>
      <c r="J103" s="92">
        <f>G102*I103</f>
        <v>0</v>
      </c>
      <c r="K103" s="77"/>
      <c r="L103" s="8" t="s">
        <v>137</v>
      </c>
    </row>
    <row r="104" spans="2:15" ht="17.25" customHeight="1" thickBot="1" x14ac:dyDescent="0.25">
      <c r="B104" s="243" t="s">
        <v>36</v>
      </c>
      <c r="C104" s="244"/>
      <c r="D104" s="244"/>
      <c r="E104" s="244"/>
      <c r="F104" s="244"/>
      <c r="G104" s="244"/>
      <c r="H104" s="244"/>
      <c r="I104" s="244"/>
      <c r="J104" s="245"/>
      <c r="K104" s="53"/>
      <c r="O104" s="7" t="str">
        <f>IFERROR(INDEX(#REF!,MATCH(ROW(#REF!),#REF!,0)),"")</f>
        <v/>
      </c>
    </row>
    <row r="105" spans="2:15" ht="17.25" customHeight="1" x14ac:dyDescent="0.2">
      <c r="B105" s="1" t="s">
        <v>222</v>
      </c>
      <c r="C105" s="303" t="s">
        <v>335</v>
      </c>
      <c r="D105" s="330" t="s">
        <v>69</v>
      </c>
      <c r="E105" s="341">
        <v>4</v>
      </c>
      <c r="F105" s="352"/>
      <c r="G105" s="365">
        <f t="shared" ref="G105" si="75">F105*$N$4</f>
        <v>0</v>
      </c>
      <c r="H105" s="23" t="s">
        <v>28</v>
      </c>
      <c r="I105" s="78">
        <v>20000</v>
      </c>
      <c r="J105" s="89">
        <f>G105*I105</f>
        <v>0</v>
      </c>
      <c r="K105" s="77"/>
      <c r="O105" s="7" t="str">
        <f>IFERROR(INDEX(#REF!,MATCH(ROW(#REF!),#REF!,0)),"")</f>
        <v/>
      </c>
    </row>
    <row r="106" spans="2:15" ht="16.5" customHeight="1" thickBot="1" x14ac:dyDescent="0.25">
      <c r="B106" s="85" t="s">
        <v>70</v>
      </c>
      <c r="C106" s="280"/>
      <c r="D106" s="364"/>
      <c r="E106" s="286"/>
      <c r="F106" s="386"/>
      <c r="G106" s="366"/>
      <c r="H106" s="23" t="s">
        <v>29</v>
      </c>
      <c r="I106" s="78">
        <f>I105*12</f>
        <v>240000</v>
      </c>
      <c r="J106" s="92">
        <f>G105*I106</f>
        <v>0</v>
      </c>
      <c r="K106" s="77"/>
      <c r="L106" s="8" t="s">
        <v>137</v>
      </c>
      <c r="O106" s="7" t="str">
        <f>IFERROR(INDEX(#REF!,MATCH(ROW(#REF!),#REF!,0)),"")</f>
        <v/>
      </c>
    </row>
    <row r="107" spans="2:15" ht="17.25" customHeight="1" x14ac:dyDescent="0.2">
      <c r="B107" s="84" t="s">
        <v>223</v>
      </c>
      <c r="C107" s="303" t="s">
        <v>335</v>
      </c>
      <c r="D107" s="330" t="s">
        <v>69</v>
      </c>
      <c r="E107" s="341">
        <v>4</v>
      </c>
      <c r="F107" s="382"/>
      <c r="G107" s="384">
        <f t="shared" ref="G107" si="76">F107*$N$4</f>
        <v>0</v>
      </c>
      <c r="H107" s="27" t="s">
        <v>28</v>
      </c>
      <c r="I107" s="79">
        <v>20000</v>
      </c>
      <c r="J107" s="89">
        <f>G107*I107</f>
        <v>0</v>
      </c>
      <c r="K107" s="77"/>
      <c r="N107" s="96"/>
      <c r="O107" s="7" t="str">
        <f>IFERROR(INDEX(#REF!,MATCH(ROW(#REF!),#REF!,0)),"")</f>
        <v/>
      </c>
    </row>
    <row r="108" spans="2:15" ht="24.75" thickBot="1" x14ac:dyDescent="0.25">
      <c r="B108" s="86" t="s">
        <v>71</v>
      </c>
      <c r="C108" s="356"/>
      <c r="D108" s="331"/>
      <c r="E108" s="287"/>
      <c r="F108" s="383"/>
      <c r="G108" s="385"/>
      <c r="H108" s="58" t="s">
        <v>29</v>
      </c>
      <c r="I108" s="91">
        <f>I107*12</f>
        <v>240000</v>
      </c>
      <c r="J108" s="92">
        <f>G107*I108</f>
        <v>0</v>
      </c>
      <c r="K108" s="77"/>
      <c r="L108" s="8" t="s">
        <v>137</v>
      </c>
      <c r="O108" s="7" t="str">
        <f>IFERROR(INDEX(#REF!,MATCH(ROW(#REF!),#REF!,0)),"")</f>
        <v/>
      </c>
    </row>
    <row r="109" spans="2:15" ht="24.75" customHeight="1" thickBot="1" x14ac:dyDescent="0.25">
      <c r="B109" s="74"/>
      <c r="C109" s="72"/>
      <c r="D109" s="72"/>
      <c r="E109" s="376" t="s">
        <v>11</v>
      </c>
      <c r="F109" s="377"/>
      <c r="G109" s="378"/>
      <c r="H109" s="379">
        <f>SUMIF(L6:L108,"S",J6:J108)</f>
        <v>0</v>
      </c>
      <c r="I109" s="380"/>
      <c r="J109" s="381"/>
      <c r="K109" s="54"/>
    </row>
    <row r="111" spans="2:15" ht="15.75" customHeight="1" x14ac:dyDescent="0.25"/>
    <row r="112" spans="2:15" ht="15.75" customHeight="1" x14ac:dyDescent="0.25"/>
    <row r="113" spans="5:7" ht="15.75" customHeight="1" x14ac:dyDescent="0.25"/>
    <row r="114" spans="5:7" ht="15.75" customHeight="1" x14ac:dyDescent="0.25"/>
    <row r="115" spans="5:7" ht="15.75" customHeight="1" x14ac:dyDescent="0.25">
      <c r="E115" s="7"/>
      <c r="F115" s="94"/>
      <c r="G115" s="94"/>
    </row>
    <row r="116" spans="5:7" ht="15.75" customHeight="1" x14ac:dyDescent="0.25"/>
    <row r="117" spans="5:7" ht="15.75" customHeight="1" x14ac:dyDescent="0.25"/>
    <row r="118" spans="5:7" ht="15.75" customHeight="1" x14ac:dyDescent="0.25"/>
  </sheetData>
  <mergeCells count="259">
    <mergeCell ref="F96:F97"/>
    <mergeCell ref="G96:G97"/>
    <mergeCell ref="C98:C99"/>
    <mergeCell ref="D98:D99"/>
    <mergeCell ref="E98:E99"/>
    <mergeCell ref="F98:F99"/>
    <mergeCell ref="G98:G99"/>
    <mergeCell ref="E109:G109"/>
    <mergeCell ref="H109:J109"/>
    <mergeCell ref="C107:C108"/>
    <mergeCell ref="D107:D108"/>
    <mergeCell ref="E107:E108"/>
    <mergeCell ref="F107:F108"/>
    <mergeCell ref="G107:G108"/>
    <mergeCell ref="B104:J104"/>
    <mergeCell ref="C105:C106"/>
    <mergeCell ref="D105:D106"/>
    <mergeCell ref="E105:E106"/>
    <mergeCell ref="F105:F106"/>
    <mergeCell ref="G105:G106"/>
    <mergeCell ref="B91:J91"/>
    <mergeCell ref="C102:C103"/>
    <mergeCell ref="D102:D103"/>
    <mergeCell ref="E102:E103"/>
    <mergeCell ref="F102:F103"/>
    <mergeCell ref="G102:G103"/>
    <mergeCell ref="C100:C101"/>
    <mergeCell ref="D100:D101"/>
    <mergeCell ref="E100:E101"/>
    <mergeCell ref="F100:F101"/>
    <mergeCell ref="G100:G101"/>
    <mergeCell ref="C96:C97"/>
    <mergeCell ref="D96:D97"/>
    <mergeCell ref="C92:C93"/>
    <mergeCell ref="D92:D93"/>
    <mergeCell ref="E92:E93"/>
    <mergeCell ref="F92:F93"/>
    <mergeCell ref="G92:G93"/>
    <mergeCell ref="C94:C95"/>
    <mergeCell ref="D94:D95"/>
    <mergeCell ref="E94:E95"/>
    <mergeCell ref="F94:F95"/>
    <mergeCell ref="G94:G95"/>
    <mergeCell ref="E96:E97"/>
    <mergeCell ref="B88:J88"/>
    <mergeCell ref="C89:C90"/>
    <mergeCell ref="D89:D90"/>
    <mergeCell ref="E89:E90"/>
    <mergeCell ref="F89:F90"/>
    <mergeCell ref="G89:G90"/>
    <mergeCell ref="C84:C85"/>
    <mergeCell ref="D84:D85"/>
    <mergeCell ref="E84:E85"/>
    <mergeCell ref="F84:F85"/>
    <mergeCell ref="G84:G85"/>
    <mergeCell ref="C86:C87"/>
    <mergeCell ref="D86:D87"/>
    <mergeCell ref="E86:E87"/>
    <mergeCell ref="F86:F87"/>
    <mergeCell ref="G86:G87"/>
    <mergeCell ref="C82:C83"/>
    <mergeCell ref="D82:D83"/>
    <mergeCell ref="E82:E83"/>
    <mergeCell ref="F82:F83"/>
    <mergeCell ref="G82:G83"/>
    <mergeCell ref="C80:C81"/>
    <mergeCell ref="D80:D81"/>
    <mergeCell ref="E80:E81"/>
    <mergeCell ref="F80:F81"/>
    <mergeCell ref="G80:G81"/>
    <mergeCell ref="C78:C79"/>
    <mergeCell ref="D78:D79"/>
    <mergeCell ref="E78:E79"/>
    <mergeCell ref="F78:F79"/>
    <mergeCell ref="G78:G79"/>
    <mergeCell ref="C76:C77"/>
    <mergeCell ref="D76:D77"/>
    <mergeCell ref="E76:E77"/>
    <mergeCell ref="F76:F77"/>
    <mergeCell ref="G76:G77"/>
    <mergeCell ref="C74:C75"/>
    <mergeCell ref="D74:D75"/>
    <mergeCell ref="E74:E75"/>
    <mergeCell ref="F74:F75"/>
    <mergeCell ref="G74:G75"/>
    <mergeCell ref="C72:C73"/>
    <mergeCell ref="D72:D73"/>
    <mergeCell ref="E72:E73"/>
    <mergeCell ref="F72:F73"/>
    <mergeCell ref="G72:G73"/>
    <mergeCell ref="G68:G69"/>
    <mergeCell ref="C70:C71"/>
    <mergeCell ref="D70:D71"/>
    <mergeCell ref="E70:E71"/>
    <mergeCell ref="F70:F71"/>
    <mergeCell ref="G70:G71"/>
    <mergeCell ref="C66:C67"/>
    <mergeCell ref="D66:D67"/>
    <mergeCell ref="E66:E67"/>
    <mergeCell ref="F66:F67"/>
    <mergeCell ref="G66:G67"/>
    <mergeCell ref="C68:C69"/>
    <mergeCell ref="D68:D69"/>
    <mergeCell ref="E68:E69"/>
    <mergeCell ref="F68:F69"/>
    <mergeCell ref="C64:C65"/>
    <mergeCell ref="D64:D65"/>
    <mergeCell ref="E64:E65"/>
    <mergeCell ref="F64:F65"/>
    <mergeCell ref="G64:G65"/>
    <mergeCell ref="C62:C63"/>
    <mergeCell ref="D62:D63"/>
    <mergeCell ref="E62:E63"/>
    <mergeCell ref="F62:F63"/>
    <mergeCell ref="G62:G63"/>
    <mergeCell ref="C60:C61"/>
    <mergeCell ref="D60:D61"/>
    <mergeCell ref="E60:E61"/>
    <mergeCell ref="F60:F61"/>
    <mergeCell ref="G60:G61"/>
    <mergeCell ref="C58:C59"/>
    <mergeCell ref="D58:D59"/>
    <mergeCell ref="E58:E59"/>
    <mergeCell ref="F58:F59"/>
    <mergeCell ref="G58:G59"/>
    <mergeCell ref="C56:C57"/>
    <mergeCell ref="D56:D57"/>
    <mergeCell ref="E56:E57"/>
    <mergeCell ref="F56:F57"/>
    <mergeCell ref="G56:G57"/>
    <mergeCell ref="C54:C55"/>
    <mergeCell ref="D54:D55"/>
    <mergeCell ref="E54:E55"/>
    <mergeCell ref="F54:F55"/>
    <mergeCell ref="G54:G55"/>
    <mergeCell ref="C52:C53"/>
    <mergeCell ref="D52:D53"/>
    <mergeCell ref="E52:E53"/>
    <mergeCell ref="F52:F53"/>
    <mergeCell ref="G52:G53"/>
    <mergeCell ref="C50:C51"/>
    <mergeCell ref="D50:D51"/>
    <mergeCell ref="E50:E51"/>
    <mergeCell ref="F50:F51"/>
    <mergeCell ref="G50:G51"/>
    <mergeCell ref="C48:C49"/>
    <mergeCell ref="D48:D49"/>
    <mergeCell ref="E48:E49"/>
    <mergeCell ref="F48:F49"/>
    <mergeCell ref="G48:G49"/>
    <mergeCell ref="C46:C47"/>
    <mergeCell ref="D46:D47"/>
    <mergeCell ref="E46:E47"/>
    <mergeCell ref="F46:F47"/>
    <mergeCell ref="G46:G47"/>
    <mergeCell ref="C44:C45"/>
    <mergeCell ref="D44:D45"/>
    <mergeCell ref="E44:E45"/>
    <mergeCell ref="F44:F45"/>
    <mergeCell ref="G44:G45"/>
    <mergeCell ref="C42:C43"/>
    <mergeCell ref="D42:D43"/>
    <mergeCell ref="E42:E43"/>
    <mergeCell ref="F42:F43"/>
    <mergeCell ref="G42:G43"/>
    <mergeCell ref="B23:J23"/>
    <mergeCell ref="C24:C25"/>
    <mergeCell ref="D24:D25"/>
    <mergeCell ref="E24:E25"/>
    <mergeCell ref="F24:F25"/>
    <mergeCell ref="G24:G25"/>
    <mergeCell ref="C40:C41"/>
    <mergeCell ref="D40:D41"/>
    <mergeCell ref="E40:E41"/>
    <mergeCell ref="F40:F41"/>
    <mergeCell ref="G40:G41"/>
    <mergeCell ref="C38:C39"/>
    <mergeCell ref="D38:D39"/>
    <mergeCell ref="E38:E39"/>
    <mergeCell ref="F38:F39"/>
    <mergeCell ref="G38:G39"/>
    <mergeCell ref="C30:C31"/>
    <mergeCell ref="D30:D31"/>
    <mergeCell ref="E30:E31"/>
    <mergeCell ref="F30:F31"/>
    <mergeCell ref="G30:G31"/>
    <mergeCell ref="C26:C27"/>
    <mergeCell ref="D26:D27"/>
    <mergeCell ref="E26:E27"/>
    <mergeCell ref="E15:E16"/>
    <mergeCell ref="F15:F16"/>
    <mergeCell ref="G15:G16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C33:C34"/>
    <mergeCell ref="D33:D34"/>
    <mergeCell ref="E33:E34"/>
    <mergeCell ref="F33:F34"/>
    <mergeCell ref="G33:G34"/>
    <mergeCell ref="B5:J5"/>
    <mergeCell ref="C6:C7"/>
    <mergeCell ref="D6:D7"/>
    <mergeCell ref="E6:E7"/>
    <mergeCell ref="F6:F7"/>
    <mergeCell ref="G6:G7"/>
    <mergeCell ref="C8:C9"/>
    <mergeCell ref="D8:D9"/>
    <mergeCell ref="E8:E9"/>
    <mergeCell ref="F8:F9"/>
    <mergeCell ref="G8:G9"/>
    <mergeCell ref="C17:C18"/>
    <mergeCell ref="D17:D18"/>
    <mergeCell ref="E17:E18"/>
    <mergeCell ref="F17:F18"/>
    <mergeCell ref="G17:G18"/>
    <mergeCell ref="B14:J14"/>
    <mergeCell ref="C15:C16"/>
    <mergeCell ref="D15:D16"/>
    <mergeCell ref="C36:C37"/>
    <mergeCell ref="D36:D37"/>
    <mergeCell ref="E36:E37"/>
    <mergeCell ref="F36:F37"/>
    <mergeCell ref="G36:G37"/>
    <mergeCell ref="B35:J35"/>
    <mergeCell ref="C10:C11"/>
    <mergeCell ref="D10:D11"/>
    <mergeCell ref="E10:E11"/>
    <mergeCell ref="F10:F11"/>
    <mergeCell ref="G10:G11"/>
    <mergeCell ref="C12:C13"/>
    <mergeCell ref="D12:D13"/>
    <mergeCell ref="E12:E13"/>
    <mergeCell ref="F12:F13"/>
    <mergeCell ref="G12:G13"/>
    <mergeCell ref="F26:F27"/>
    <mergeCell ref="G26:G27"/>
    <mergeCell ref="C28:C29"/>
    <mergeCell ref="D28:D29"/>
    <mergeCell ref="E28:E29"/>
    <mergeCell ref="F28:F29"/>
    <mergeCell ref="G28:G29"/>
    <mergeCell ref="B32:J32"/>
  </mergeCells>
  <pageMargins left="0.511811024" right="0.511811024" top="0.78740157499999996" bottom="0.78740157499999996" header="0.31496062000000002" footer="0.31496062000000002"/>
  <pageSetup paperSize="9" scale="78" fitToHeight="0" orientation="portrait" horizontalDpi="300" verticalDpi="300" r:id="rId1"/>
  <ignoredErrors>
    <ignoredError sqref="B88 B104 H54 J16 H57:I57 H56 H63:I63 H62 H69:I69 H68 H71:I71 H70 H67:I67 H73:I73 H72 H75:I75 H74 H55:I55 H60 H61:I61 H58 H64 H76 H78 H80 H82 H84 H59:I59 H65:I65 H77:I77 H79:I79 H81:I81 H83:I83 H85:I85 H90:I90 H89 H106:I106 H105 H107 H108:I108 C88:J88 C104:J104 H66 J40 J82 B23:J23 H19:J19 H17:J17 H26:J26 H28:J28 H25:I25 H38:J38 J107 J21 J30 J8 H24 J24 J62 J10 J12 H18:I18 H20:I20 H27:I27 H29:I29 H39:I39 J42 J44 J46 J48 J50 J52 J54 J56 J58 J60 J64 J66 J68 J70 J72 J74 J76 J78 J80 J84 J8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B1:N99"/>
  <sheetViews>
    <sheetView zoomScaleNormal="100" workbookViewId="0">
      <selection activeCell="M7" sqref="M7"/>
    </sheetView>
  </sheetViews>
  <sheetFormatPr defaultColWidth="9.140625" defaultRowHeight="15" x14ac:dyDescent="0.25"/>
  <cols>
    <col min="1" max="1" width="5.28515625" style="4" customWidth="1"/>
    <col min="2" max="2" width="57.42578125" style="4" bestFit="1" customWidth="1"/>
    <col min="3" max="3" width="13.85546875" style="4" customWidth="1"/>
    <col min="4" max="4" width="9" style="4" customWidth="1"/>
    <col min="5" max="5" width="8.42578125" style="15" customWidth="1"/>
    <col min="6" max="6" width="14.85546875" style="5" customWidth="1"/>
    <col min="7" max="7" width="15.85546875" style="5" customWidth="1"/>
    <col min="8" max="8" width="9.140625" style="16" customWidth="1"/>
    <col min="9" max="9" width="9.140625" style="49" customWidth="1"/>
    <col min="10" max="10" width="24.5703125" style="50" customWidth="1"/>
    <col min="11" max="11" width="4.7109375" style="50" customWidth="1"/>
    <col min="12" max="12" width="7.28515625" style="4" hidden="1" customWidth="1"/>
    <col min="13" max="13" width="12" style="4" customWidth="1"/>
    <col min="14" max="16384" width="9.140625" style="4"/>
  </cols>
  <sheetData>
    <row r="1" spans="2:14" ht="30" customHeight="1" thickBot="1" x14ac:dyDescent="0.3"/>
    <row r="2" spans="2:14" s="51" customFormat="1" ht="23.25" customHeight="1" thickBot="1" x14ac:dyDescent="0.3">
      <c r="B2" s="212" t="s">
        <v>419</v>
      </c>
      <c r="C2" s="213"/>
      <c r="D2" s="213"/>
      <c r="E2" s="213"/>
      <c r="F2" s="213"/>
      <c r="G2" s="213"/>
      <c r="H2" s="213"/>
      <c r="I2" s="213"/>
      <c r="J2" s="214"/>
      <c r="K2" s="52"/>
    </row>
    <row r="3" spans="2:14" s="8" customFormat="1" ht="23.25" customHeight="1" x14ac:dyDescent="0.25">
      <c r="B3" s="215" t="s">
        <v>297</v>
      </c>
      <c r="C3" s="341" t="s">
        <v>2</v>
      </c>
      <c r="D3" s="215" t="s">
        <v>27</v>
      </c>
      <c r="E3" s="341" t="s">
        <v>316</v>
      </c>
      <c r="F3" s="335" t="s">
        <v>314</v>
      </c>
      <c r="G3" s="335" t="s">
        <v>315</v>
      </c>
      <c r="H3" s="217" t="s">
        <v>418</v>
      </c>
      <c r="I3" s="219"/>
      <c r="J3" s="266" t="s">
        <v>415</v>
      </c>
      <c r="K3" s="22"/>
      <c r="M3" s="50" t="s">
        <v>4</v>
      </c>
      <c r="N3" s="41"/>
    </row>
    <row r="4" spans="2:14" s="8" customFormat="1" ht="29.25" customHeight="1" thickBot="1" x14ac:dyDescent="0.3">
      <c r="B4" s="216"/>
      <c r="C4" s="286"/>
      <c r="D4" s="266"/>
      <c r="E4" s="286"/>
      <c r="F4" s="336"/>
      <c r="G4" s="336"/>
      <c r="H4" s="288"/>
      <c r="I4" s="289"/>
      <c r="J4" s="216"/>
      <c r="K4" s="22"/>
      <c r="M4" s="42">
        <v>0.2944</v>
      </c>
      <c r="N4" s="43">
        <f>1+M4</f>
        <v>1.2944</v>
      </c>
    </row>
    <row r="5" spans="2:14" ht="15.75" customHeight="1" thickBot="1" x14ac:dyDescent="0.3">
      <c r="B5" s="306" t="s">
        <v>146</v>
      </c>
      <c r="C5" s="308"/>
      <c r="D5" s="308"/>
      <c r="E5" s="308"/>
      <c r="F5" s="308"/>
      <c r="G5" s="308"/>
      <c r="H5" s="308"/>
      <c r="I5" s="308"/>
      <c r="J5" s="309"/>
      <c r="K5" s="21"/>
    </row>
    <row r="6" spans="2:14" ht="15" customHeight="1" x14ac:dyDescent="0.25">
      <c r="B6" s="56" t="s">
        <v>99</v>
      </c>
      <c r="C6" s="330" t="s">
        <v>353</v>
      </c>
      <c r="D6" s="330" t="s">
        <v>68</v>
      </c>
      <c r="E6" s="341">
        <v>15</v>
      </c>
      <c r="F6" s="352"/>
      <c r="G6" s="352">
        <f>F6*$N$4</f>
        <v>0</v>
      </c>
      <c r="H6" s="23" t="s">
        <v>28</v>
      </c>
      <c r="I6" s="24">
        <v>3</v>
      </c>
      <c r="J6" s="25">
        <f>G6*I6</f>
        <v>0</v>
      </c>
      <c r="K6" s="26"/>
    </row>
    <row r="7" spans="2:14" ht="17.25" customHeight="1" thickBot="1" x14ac:dyDescent="0.3">
      <c r="B7" s="57" t="s">
        <v>339</v>
      </c>
      <c r="C7" s="331"/>
      <c r="D7" s="331"/>
      <c r="E7" s="332"/>
      <c r="F7" s="353"/>
      <c r="G7" s="353"/>
      <c r="H7" s="58" t="s">
        <v>29</v>
      </c>
      <c r="I7" s="45">
        <f>I6*12</f>
        <v>36</v>
      </c>
      <c r="J7" s="59">
        <f>G6*I7</f>
        <v>0</v>
      </c>
      <c r="K7" s="26"/>
      <c r="L7" s="4" t="s">
        <v>137</v>
      </c>
    </row>
    <row r="8" spans="2:14" ht="14.45" customHeight="1" x14ac:dyDescent="0.25">
      <c r="B8" s="56" t="s">
        <v>100</v>
      </c>
      <c r="C8" s="330" t="s">
        <v>353</v>
      </c>
      <c r="D8" s="330" t="s">
        <v>68</v>
      </c>
      <c r="E8" s="341">
        <v>40</v>
      </c>
      <c r="F8" s="352"/>
      <c r="G8" s="352">
        <f t="shared" ref="G8" si="0">F8*$N$4</f>
        <v>0</v>
      </c>
      <c r="H8" s="23" t="s">
        <v>28</v>
      </c>
      <c r="I8" s="24">
        <v>3</v>
      </c>
      <c r="J8" s="25">
        <f>G8*I8</f>
        <v>0</v>
      </c>
      <c r="K8" s="26"/>
    </row>
    <row r="9" spans="2:14" ht="17.25" customHeight="1" thickBot="1" x14ac:dyDescent="0.3">
      <c r="B9" s="57" t="s">
        <v>340</v>
      </c>
      <c r="C9" s="331"/>
      <c r="D9" s="331"/>
      <c r="E9" s="332"/>
      <c r="F9" s="353"/>
      <c r="G9" s="353"/>
      <c r="H9" s="23" t="s">
        <v>29</v>
      </c>
      <c r="I9" s="24">
        <f>I8*12</f>
        <v>36</v>
      </c>
      <c r="J9" s="59">
        <f>G8*I9</f>
        <v>0</v>
      </c>
      <c r="K9" s="26"/>
      <c r="L9" s="4" t="s">
        <v>137</v>
      </c>
    </row>
    <row r="10" spans="2:14" ht="14.45" customHeight="1" x14ac:dyDescent="0.25">
      <c r="B10" s="56" t="s">
        <v>101</v>
      </c>
      <c r="C10" s="330" t="s">
        <v>353</v>
      </c>
      <c r="D10" s="330" t="s">
        <v>0</v>
      </c>
      <c r="E10" s="388" t="s">
        <v>37</v>
      </c>
      <c r="F10" s="352"/>
      <c r="G10" s="352">
        <f t="shared" ref="G10" si="1">F10*$N$4</f>
        <v>0</v>
      </c>
      <c r="H10" s="27" t="s">
        <v>28</v>
      </c>
      <c r="I10" s="28">
        <v>6</v>
      </c>
      <c r="J10" s="25">
        <f>G10*I10</f>
        <v>0</v>
      </c>
      <c r="K10" s="26"/>
    </row>
    <row r="11" spans="2:14" ht="17.25" customHeight="1" thickBot="1" x14ac:dyDescent="0.3">
      <c r="B11" s="57" t="s">
        <v>102</v>
      </c>
      <c r="C11" s="331"/>
      <c r="D11" s="331"/>
      <c r="E11" s="389"/>
      <c r="F11" s="353"/>
      <c r="G11" s="353"/>
      <c r="H11" s="58" t="s">
        <v>29</v>
      </c>
      <c r="I11" s="45">
        <f>I10*12</f>
        <v>72</v>
      </c>
      <c r="J11" s="59">
        <f>G10*I11</f>
        <v>0</v>
      </c>
      <c r="K11" s="26"/>
      <c r="L11" s="4" t="s">
        <v>137</v>
      </c>
    </row>
    <row r="12" spans="2:14" ht="15.75" customHeight="1" thickBot="1" x14ac:dyDescent="0.3">
      <c r="B12" s="243" t="s">
        <v>360</v>
      </c>
      <c r="C12" s="244"/>
      <c r="D12" s="244"/>
      <c r="E12" s="244"/>
      <c r="F12" s="244"/>
      <c r="G12" s="244"/>
      <c r="H12" s="244"/>
      <c r="I12" s="244"/>
      <c r="J12" s="245"/>
      <c r="K12" s="53"/>
    </row>
    <row r="13" spans="2:14" ht="15" customHeight="1" x14ac:dyDescent="0.25">
      <c r="B13" s="60" t="s">
        <v>355</v>
      </c>
      <c r="C13" s="330" t="s">
        <v>333</v>
      </c>
      <c r="D13" s="330" t="s">
        <v>96</v>
      </c>
      <c r="E13" s="341">
        <v>3</v>
      </c>
      <c r="F13" s="352"/>
      <c r="G13" s="352">
        <f>F13*$N$4</f>
        <v>0</v>
      </c>
      <c r="H13" s="27" t="s">
        <v>28</v>
      </c>
      <c r="I13" s="24">
        <v>3</v>
      </c>
      <c r="J13" s="25">
        <f>G13*I13</f>
        <v>0</v>
      </c>
      <c r="K13" s="26"/>
    </row>
    <row r="14" spans="2:14" ht="17.25" customHeight="1" thickBot="1" x14ac:dyDescent="0.3">
      <c r="B14" s="57" t="s">
        <v>357</v>
      </c>
      <c r="C14" s="331"/>
      <c r="D14" s="331"/>
      <c r="E14" s="287"/>
      <c r="F14" s="353"/>
      <c r="G14" s="353"/>
      <c r="H14" s="58" t="s">
        <v>29</v>
      </c>
      <c r="I14" s="45">
        <f>I13*12</f>
        <v>36</v>
      </c>
      <c r="J14" s="59">
        <f>G13*I14</f>
        <v>0</v>
      </c>
      <c r="K14" s="26"/>
      <c r="L14" s="4" t="s">
        <v>137</v>
      </c>
    </row>
    <row r="15" spans="2:14" ht="15.75" customHeight="1" thickBot="1" x14ac:dyDescent="0.3">
      <c r="B15" s="243" t="s">
        <v>361</v>
      </c>
      <c r="C15" s="244"/>
      <c r="D15" s="244"/>
      <c r="E15" s="244"/>
      <c r="F15" s="244"/>
      <c r="G15" s="244"/>
      <c r="H15" s="244"/>
      <c r="I15" s="244"/>
      <c r="J15" s="245"/>
      <c r="K15" s="53"/>
    </row>
    <row r="16" spans="2:14" ht="15" customHeight="1" x14ac:dyDescent="0.25">
      <c r="B16" s="60" t="s">
        <v>383</v>
      </c>
      <c r="C16" s="330" t="s">
        <v>333</v>
      </c>
      <c r="D16" s="330" t="s">
        <v>96</v>
      </c>
      <c r="E16" s="341">
        <v>3</v>
      </c>
      <c r="F16" s="352"/>
      <c r="G16" s="352">
        <f>F16*$N$4</f>
        <v>0</v>
      </c>
      <c r="H16" s="27" t="s">
        <v>28</v>
      </c>
      <c r="I16" s="24">
        <v>3</v>
      </c>
      <c r="J16" s="25">
        <f>G16*I16</f>
        <v>0</v>
      </c>
      <c r="K16" s="26"/>
    </row>
    <row r="17" spans="2:12" ht="17.25" customHeight="1" thickBot="1" x14ac:dyDescent="0.3">
      <c r="B17" s="57" t="s">
        <v>356</v>
      </c>
      <c r="C17" s="331"/>
      <c r="D17" s="331"/>
      <c r="E17" s="287"/>
      <c r="F17" s="353"/>
      <c r="G17" s="353"/>
      <c r="H17" s="58" t="s">
        <v>29</v>
      </c>
      <c r="I17" s="45">
        <f>I16*12</f>
        <v>36</v>
      </c>
      <c r="J17" s="59">
        <f>G16*I17</f>
        <v>0</v>
      </c>
      <c r="K17" s="26"/>
      <c r="L17" s="4" t="s">
        <v>137</v>
      </c>
    </row>
    <row r="18" spans="2:12" ht="15.75" customHeight="1" thickBot="1" x14ac:dyDescent="0.3">
      <c r="B18" s="306" t="s">
        <v>145</v>
      </c>
      <c r="C18" s="308"/>
      <c r="D18" s="308"/>
      <c r="E18" s="308"/>
      <c r="F18" s="308"/>
      <c r="G18" s="308"/>
      <c r="H18" s="308"/>
      <c r="I18" s="308"/>
      <c r="J18" s="309"/>
      <c r="K18" s="21"/>
    </row>
    <row r="19" spans="2:12" ht="13.5" customHeight="1" x14ac:dyDescent="0.25">
      <c r="B19" s="397" t="s">
        <v>34</v>
      </c>
      <c r="C19" s="303" t="s">
        <v>352</v>
      </c>
      <c r="D19" s="394" t="s">
        <v>30</v>
      </c>
      <c r="E19" s="341">
        <v>15</v>
      </c>
      <c r="F19" s="393"/>
      <c r="G19" s="352">
        <f t="shared" ref="G19" si="2">F19*$N$4</f>
        <v>0</v>
      </c>
      <c r="H19" s="23" t="s">
        <v>28</v>
      </c>
      <c r="I19" s="24">
        <v>15000</v>
      </c>
      <c r="J19" s="25">
        <f>G19*I19</f>
        <v>0</v>
      </c>
      <c r="K19" s="26"/>
    </row>
    <row r="20" spans="2:12" ht="17.25" customHeight="1" thickBot="1" x14ac:dyDescent="0.3">
      <c r="B20" s="398"/>
      <c r="C20" s="281"/>
      <c r="D20" s="395"/>
      <c r="E20" s="332"/>
      <c r="F20" s="396"/>
      <c r="G20" s="353"/>
      <c r="H20" s="58" t="s">
        <v>29</v>
      </c>
      <c r="I20" s="45">
        <f>I19*12</f>
        <v>180000</v>
      </c>
      <c r="J20" s="59">
        <f>G19*I20</f>
        <v>0</v>
      </c>
      <c r="K20" s="26"/>
      <c r="L20" s="4" t="s">
        <v>137</v>
      </c>
    </row>
    <row r="21" spans="2:12" ht="14.45" customHeight="1" x14ac:dyDescent="0.25">
      <c r="B21" s="397" t="s">
        <v>38</v>
      </c>
      <c r="C21" s="303" t="s">
        <v>352</v>
      </c>
      <c r="D21" s="387" t="s">
        <v>30</v>
      </c>
      <c r="E21" s="341">
        <v>40</v>
      </c>
      <c r="F21" s="392"/>
      <c r="G21" s="352">
        <f t="shared" ref="G21" si="3">F21*$N$4</f>
        <v>0</v>
      </c>
      <c r="H21" s="23" t="s">
        <v>28</v>
      </c>
      <c r="I21" s="24">
        <v>15000</v>
      </c>
      <c r="J21" s="25">
        <f t="shared" ref="J21" si="4">G21*I21</f>
        <v>0</v>
      </c>
      <c r="K21" s="26"/>
    </row>
    <row r="22" spans="2:12" ht="17.25" customHeight="1" thickBot="1" x14ac:dyDescent="0.3">
      <c r="B22" s="398"/>
      <c r="C22" s="281"/>
      <c r="D22" s="281"/>
      <c r="E22" s="332"/>
      <c r="F22" s="393"/>
      <c r="G22" s="353"/>
      <c r="H22" s="23" t="s">
        <v>29</v>
      </c>
      <c r="I22" s="24">
        <f>I21*12</f>
        <v>180000</v>
      </c>
      <c r="J22" s="59">
        <f t="shared" ref="J22" si="5">G21*I22</f>
        <v>0</v>
      </c>
      <c r="K22" s="26"/>
      <c r="L22" s="4" t="s">
        <v>137</v>
      </c>
    </row>
    <row r="23" spans="2:12" ht="14.45" customHeight="1" x14ac:dyDescent="0.25">
      <c r="B23" s="397" t="s">
        <v>39</v>
      </c>
      <c r="C23" s="303" t="s">
        <v>352</v>
      </c>
      <c r="D23" s="387" t="s">
        <v>30</v>
      </c>
      <c r="E23" s="388" t="s">
        <v>37</v>
      </c>
      <c r="F23" s="390"/>
      <c r="G23" s="352">
        <f t="shared" ref="G23" si="6">F23*$N$4</f>
        <v>0</v>
      </c>
      <c r="H23" s="27" t="s">
        <v>28</v>
      </c>
      <c r="I23" s="28">
        <v>15000</v>
      </c>
      <c r="J23" s="25">
        <f t="shared" ref="J23" si="7">G23*I23</f>
        <v>0</v>
      </c>
      <c r="K23" s="26"/>
    </row>
    <row r="24" spans="2:12" ht="17.25" customHeight="1" thickBot="1" x14ac:dyDescent="0.3">
      <c r="B24" s="398"/>
      <c r="C24" s="281"/>
      <c r="D24" s="281"/>
      <c r="E24" s="389"/>
      <c r="F24" s="391"/>
      <c r="G24" s="353"/>
      <c r="H24" s="58" t="s">
        <v>29</v>
      </c>
      <c r="I24" s="45">
        <f>I23*12</f>
        <v>180000</v>
      </c>
      <c r="J24" s="59">
        <f t="shared" ref="J24" si="8">G23*I24</f>
        <v>0</v>
      </c>
      <c r="K24" s="26"/>
      <c r="L24" s="4" t="s">
        <v>137</v>
      </c>
    </row>
    <row r="25" spans="2:12" ht="15" customHeight="1" x14ac:dyDescent="0.25">
      <c r="B25" s="397" t="s">
        <v>40</v>
      </c>
      <c r="C25" s="303" t="s">
        <v>352</v>
      </c>
      <c r="D25" s="387" t="s">
        <v>30</v>
      </c>
      <c r="E25" s="388" t="s">
        <v>37</v>
      </c>
      <c r="F25" s="390"/>
      <c r="G25" s="352">
        <f t="shared" ref="G25" si="9">F25*$N$4</f>
        <v>0</v>
      </c>
      <c r="H25" s="27" t="s">
        <v>28</v>
      </c>
      <c r="I25" s="28">
        <v>15000</v>
      </c>
      <c r="J25" s="25">
        <f t="shared" ref="J25" si="10">G25*I25</f>
        <v>0</v>
      </c>
      <c r="K25" s="26"/>
    </row>
    <row r="26" spans="2:12" ht="17.25" customHeight="1" thickBot="1" x14ac:dyDescent="0.3">
      <c r="B26" s="398"/>
      <c r="C26" s="281"/>
      <c r="D26" s="281"/>
      <c r="E26" s="389"/>
      <c r="F26" s="391"/>
      <c r="G26" s="353"/>
      <c r="H26" s="58" t="s">
        <v>29</v>
      </c>
      <c r="I26" s="45">
        <f>I25*12</f>
        <v>180000</v>
      </c>
      <c r="J26" s="59">
        <f t="shared" ref="J26" si="11">G25*I26</f>
        <v>0</v>
      </c>
      <c r="K26" s="26"/>
      <c r="L26" s="4" t="s">
        <v>137</v>
      </c>
    </row>
    <row r="27" spans="2:12" ht="14.45" customHeight="1" x14ac:dyDescent="0.25">
      <c r="B27" s="397" t="s">
        <v>152</v>
      </c>
      <c r="C27" s="303" t="s">
        <v>352</v>
      </c>
      <c r="D27" s="387" t="s">
        <v>30</v>
      </c>
      <c r="E27" s="341">
        <v>40</v>
      </c>
      <c r="F27" s="392"/>
      <c r="G27" s="352">
        <f t="shared" ref="G27" si="12">F27*$N$4</f>
        <v>0</v>
      </c>
      <c r="H27" s="23" t="s">
        <v>28</v>
      </c>
      <c r="I27" s="24">
        <v>15000</v>
      </c>
      <c r="J27" s="25">
        <f t="shared" ref="J27" si="13">G27*I27</f>
        <v>0</v>
      </c>
      <c r="K27" s="26"/>
    </row>
    <row r="28" spans="2:12" ht="17.25" customHeight="1" thickBot="1" x14ac:dyDescent="0.3">
      <c r="B28" s="398"/>
      <c r="C28" s="281"/>
      <c r="D28" s="281"/>
      <c r="E28" s="332"/>
      <c r="F28" s="393"/>
      <c r="G28" s="353"/>
      <c r="H28" s="23" t="s">
        <v>29</v>
      </c>
      <c r="I28" s="24">
        <f>I27*12</f>
        <v>180000</v>
      </c>
      <c r="J28" s="59">
        <f t="shared" ref="J28" si="14">G27*I28</f>
        <v>0</v>
      </c>
      <c r="K28" s="26"/>
      <c r="L28" s="4" t="s">
        <v>137</v>
      </c>
    </row>
    <row r="29" spans="2:12" ht="15" customHeight="1" x14ac:dyDescent="0.25">
      <c r="B29" s="397" t="s">
        <v>42</v>
      </c>
      <c r="C29" s="303" t="s">
        <v>352</v>
      </c>
      <c r="D29" s="387" t="s">
        <v>30</v>
      </c>
      <c r="E29" s="388" t="s">
        <v>37</v>
      </c>
      <c r="F29" s="390"/>
      <c r="G29" s="352">
        <f t="shared" ref="G29" si="15">F29*$N$4</f>
        <v>0</v>
      </c>
      <c r="H29" s="27" t="s">
        <v>28</v>
      </c>
      <c r="I29" s="28">
        <v>15000</v>
      </c>
      <c r="J29" s="25">
        <f t="shared" ref="J29" si="16">G29*I29</f>
        <v>0</v>
      </c>
      <c r="K29" s="26"/>
    </row>
    <row r="30" spans="2:12" ht="17.25" customHeight="1" thickBot="1" x14ac:dyDescent="0.3">
      <c r="B30" s="398"/>
      <c r="C30" s="281"/>
      <c r="D30" s="281"/>
      <c r="E30" s="389"/>
      <c r="F30" s="391"/>
      <c r="G30" s="353"/>
      <c r="H30" s="58" t="s">
        <v>29</v>
      </c>
      <c r="I30" s="45">
        <f>I29*12</f>
        <v>180000</v>
      </c>
      <c r="J30" s="59">
        <f t="shared" ref="J30" si="17">G29*I30</f>
        <v>0</v>
      </c>
      <c r="K30" s="26"/>
      <c r="L30" s="4" t="s">
        <v>137</v>
      </c>
    </row>
    <row r="31" spans="2:12" ht="15" customHeight="1" x14ac:dyDescent="0.25">
      <c r="B31" s="397" t="s">
        <v>41</v>
      </c>
      <c r="C31" s="303" t="s">
        <v>352</v>
      </c>
      <c r="D31" s="387" t="s">
        <v>30</v>
      </c>
      <c r="E31" s="388" t="s">
        <v>37</v>
      </c>
      <c r="F31" s="390"/>
      <c r="G31" s="352">
        <f t="shared" ref="G31" si="18">F31*$N$4</f>
        <v>0</v>
      </c>
      <c r="H31" s="27" t="s">
        <v>28</v>
      </c>
      <c r="I31" s="28">
        <v>15000</v>
      </c>
      <c r="J31" s="25">
        <f t="shared" ref="J31" si="19">G31*I31</f>
        <v>0</v>
      </c>
      <c r="K31" s="26"/>
    </row>
    <row r="32" spans="2:12" ht="17.25" customHeight="1" thickBot="1" x14ac:dyDescent="0.3">
      <c r="B32" s="398"/>
      <c r="C32" s="281"/>
      <c r="D32" s="281"/>
      <c r="E32" s="389"/>
      <c r="F32" s="391"/>
      <c r="G32" s="353"/>
      <c r="H32" s="58" t="s">
        <v>29</v>
      </c>
      <c r="I32" s="45">
        <f>I31*12</f>
        <v>180000</v>
      </c>
      <c r="J32" s="59">
        <f t="shared" ref="J32" si="20">G31*I32</f>
        <v>0</v>
      </c>
      <c r="K32" s="26"/>
      <c r="L32" s="4" t="s">
        <v>137</v>
      </c>
    </row>
    <row r="33" spans="2:12" ht="15" customHeight="1" x14ac:dyDescent="0.25">
      <c r="B33" s="397" t="s">
        <v>153</v>
      </c>
      <c r="C33" s="303" t="s">
        <v>352</v>
      </c>
      <c r="D33" s="387" t="s">
        <v>30</v>
      </c>
      <c r="E33" s="388" t="s">
        <v>37</v>
      </c>
      <c r="F33" s="390"/>
      <c r="G33" s="352">
        <f t="shared" ref="G33" si="21">F33*$N$4</f>
        <v>0</v>
      </c>
      <c r="H33" s="27" t="s">
        <v>28</v>
      </c>
      <c r="I33" s="28">
        <v>15000</v>
      </c>
      <c r="J33" s="25">
        <f t="shared" ref="J33" si="22">G33*I33</f>
        <v>0</v>
      </c>
      <c r="K33" s="26"/>
    </row>
    <row r="34" spans="2:12" ht="17.25" customHeight="1" thickBot="1" x14ac:dyDescent="0.3">
      <c r="B34" s="398"/>
      <c r="C34" s="281"/>
      <c r="D34" s="281"/>
      <c r="E34" s="389"/>
      <c r="F34" s="391"/>
      <c r="G34" s="353"/>
      <c r="H34" s="58" t="s">
        <v>29</v>
      </c>
      <c r="I34" s="45">
        <f>I33*12</f>
        <v>180000</v>
      </c>
      <c r="J34" s="59">
        <f t="shared" ref="J34" si="23">G33*I34</f>
        <v>0</v>
      </c>
      <c r="K34" s="26"/>
      <c r="L34" s="4" t="s">
        <v>137</v>
      </c>
    </row>
    <row r="35" spans="2:12" ht="15" customHeight="1" x14ac:dyDescent="0.25">
      <c r="B35" s="56" t="s">
        <v>43</v>
      </c>
      <c r="C35" s="303" t="s">
        <v>352</v>
      </c>
      <c r="D35" s="387" t="s">
        <v>30</v>
      </c>
      <c r="E35" s="388" t="s">
        <v>37</v>
      </c>
      <c r="F35" s="390"/>
      <c r="G35" s="352">
        <f t="shared" ref="G35" si="24">F35*$N$4</f>
        <v>0</v>
      </c>
      <c r="H35" s="27" t="s">
        <v>28</v>
      </c>
      <c r="I35" s="28">
        <v>15000</v>
      </c>
      <c r="J35" s="25">
        <f t="shared" ref="J35" si="25">G35*I35</f>
        <v>0</v>
      </c>
      <c r="K35" s="26"/>
    </row>
    <row r="36" spans="2:12" ht="17.25" customHeight="1" thickBot="1" x14ac:dyDescent="0.3">
      <c r="B36" s="61" t="s">
        <v>44</v>
      </c>
      <c r="C36" s="281"/>
      <c r="D36" s="281"/>
      <c r="E36" s="389"/>
      <c r="F36" s="391"/>
      <c r="G36" s="353"/>
      <c r="H36" s="58" t="s">
        <v>29</v>
      </c>
      <c r="I36" s="45">
        <f>I35*12</f>
        <v>180000</v>
      </c>
      <c r="J36" s="59">
        <f t="shared" ref="J36" si="26">G35*I36</f>
        <v>0</v>
      </c>
      <c r="K36" s="26"/>
      <c r="L36" s="4" t="s">
        <v>137</v>
      </c>
    </row>
    <row r="37" spans="2:12" ht="15.75" customHeight="1" x14ac:dyDescent="0.25">
      <c r="B37" s="56" t="s">
        <v>151</v>
      </c>
      <c r="C37" s="303" t="s">
        <v>352</v>
      </c>
      <c r="D37" s="387" t="s">
        <v>30</v>
      </c>
      <c r="E37" s="388" t="s">
        <v>37</v>
      </c>
      <c r="F37" s="390"/>
      <c r="G37" s="352">
        <f t="shared" ref="G37" si="27">F37*$N$4</f>
        <v>0</v>
      </c>
      <c r="H37" s="27" t="s">
        <v>28</v>
      </c>
      <c r="I37" s="28">
        <v>15000</v>
      </c>
      <c r="J37" s="25">
        <f t="shared" ref="J37" si="28">G37*I37</f>
        <v>0</v>
      </c>
      <c r="K37" s="26"/>
    </row>
    <row r="38" spans="2:12" ht="17.25" customHeight="1" thickBot="1" x14ac:dyDescent="0.3">
      <c r="B38" s="57" t="s">
        <v>45</v>
      </c>
      <c r="C38" s="281"/>
      <c r="D38" s="280"/>
      <c r="E38" s="399"/>
      <c r="F38" s="400"/>
      <c r="G38" s="353"/>
      <c r="H38" s="58" t="s">
        <v>29</v>
      </c>
      <c r="I38" s="45">
        <f>I37*12</f>
        <v>180000</v>
      </c>
      <c r="J38" s="59">
        <f t="shared" ref="J38" si="29">G37*I38</f>
        <v>0</v>
      </c>
      <c r="K38" s="26"/>
      <c r="L38" s="4" t="s">
        <v>137</v>
      </c>
    </row>
    <row r="39" spans="2:12" ht="15" customHeight="1" x14ac:dyDescent="0.25">
      <c r="B39" s="56" t="s">
        <v>104</v>
      </c>
      <c r="C39" s="330" t="s">
        <v>350</v>
      </c>
      <c r="D39" s="330" t="s">
        <v>0</v>
      </c>
      <c r="E39" s="341">
        <v>15</v>
      </c>
      <c r="F39" s="352"/>
      <c r="G39" s="352">
        <f t="shared" ref="G39" si="30">F39*$N$4</f>
        <v>0</v>
      </c>
      <c r="H39" s="23" t="s">
        <v>28</v>
      </c>
      <c r="I39" s="24">
        <v>5</v>
      </c>
      <c r="J39" s="25">
        <f t="shared" ref="J39" si="31">G39*I39</f>
        <v>0</v>
      </c>
      <c r="K39" s="26"/>
    </row>
    <row r="40" spans="2:12" ht="17.25" customHeight="1" thickBot="1" x14ac:dyDescent="0.3">
      <c r="B40" s="57" t="s">
        <v>342</v>
      </c>
      <c r="C40" s="331"/>
      <c r="D40" s="331"/>
      <c r="E40" s="332"/>
      <c r="F40" s="353"/>
      <c r="G40" s="353"/>
      <c r="H40" s="58" t="s">
        <v>29</v>
      </c>
      <c r="I40" s="45">
        <f>I39*12</f>
        <v>60</v>
      </c>
      <c r="J40" s="59">
        <f t="shared" ref="J40" si="32">G39*I40</f>
        <v>0</v>
      </c>
      <c r="K40" s="26"/>
      <c r="L40" s="4" t="s">
        <v>137</v>
      </c>
    </row>
    <row r="41" spans="2:12" ht="15" customHeight="1" x14ac:dyDescent="0.25">
      <c r="B41" s="56" t="s">
        <v>110</v>
      </c>
      <c r="C41" s="330" t="s">
        <v>350</v>
      </c>
      <c r="D41" s="330" t="s">
        <v>96</v>
      </c>
      <c r="E41" s="341">
        <v>15</v>
      </c>
      <c r="F41" s="352"/>
      <c r="G41" s="352">
        <f t="shared" ref="G41" si="33">F41*$N$4</f>
        <v>0</v>
      </c>
      <c r="H41" s="23" t="s">
        <v>28</v>
      </c>
      <c r="I41" s="24">
        <v>10</v>
      </c>
      <c r="J41" s="25">
        <f t="shared" ref="J41" si="34">G41*I41</f>
        <v>0</v>
      </c>
      <c r="K41" s="26"/>
    </row>
    <row r="42" spans="2:12" ht="17.25" customHeight="1" thickBot="1" x14ac:dyDescent="0.3">
      <c r="B42" s="57" t="s">
        <v>347</v>
      </c>
      <c r="C42" s="331"/>
      <c r="D42" s="331"/>
      <c r="E42" s="332"/>
      <c r="F42" s="353"/>
      <c r="G42" s="353"/>
      <c r="H42" s="58" t="s">
        <v>29</v>
      </c>
      <c r="I42" s="45">
        <f>I41*12</f>
        <v>120</v>
      </c>
      <c r="J42" s="59">
        <f t="shared" ref="J42" si="35">G41*I42</f>
        <v>0</v>
      </c>
      <c r="K42" s="26"/>
      <c r="L42" s="4" t="s">
        <v>137</v>
      </c>
    </row>
    <row r="43" spans="2:12" ht="15" customHeight="1" x14ac:dyDescent="0.25">
      <c r="B43" s="56" t="s">
        <v>103</v>
      </c>
      <c r="C43" s="330" t="s">
        <v>350</v>
      </c>
      <c r="D43" s="330" t="s">
        <v>0</v>
      </c>
      <c r="E43" s="341">
        <v>15</v>
      </c>
      <c r="F43" s="352"/>
      <c r="G43" s="352">
        <f t="shared" ref="G43" si="36">F43*$N$4</f>
        <v>0</v>
      </c>
      <c r="H43" s="23" t="s">
        <v>28</v>
      </c>
      <c r="I43" s="24">
        <v>10</v>
      </c>
      <c r="J43" s="25">
        <f t="shared" ref="J43" si="37">G43*I43</f>
        <v>0</v>
      </c>
      <c r="K43" s="26"/>
    </row>
    <row r="44" spans="2:12" ht="17.25" customHeight="1" thickBot="1" x14ac:dyDescent="0.3">
      <c r="B44" s="57" t="s">
        <v>341</v>
      </c>
      <c r="C44" s="331"/>
      <c r="D44" s="331"/>
      <c r="E44" s="332"/>
      <c r="F44" s="353"/>
      <c r="G44" s="353"/>
      <c r="H44" s="58" t="s">
        <v>29</v>
      </c>
      <c r="I44" s="45">
        <f>I43*12</f>
        <v>120</v>
      </c>
      <c r="J44" s="59">
        <f t="shared" ref="J44" si="38">G43*I44</f>
        <v>0</v>
      </c>
      <c r="K44" s="26"/>
      <c r="L44" s="4" t="s">
        <v>137</v>
      </c>
    </row>
    <row r="45" spans="2:12" ht="15" customHeight="1" x14ac:dyDescent="0.25">
      <c r="B45" s="56" t="s">
        <v>107</v>
      </c>
      <c r="C45" s="330" t="s">
        <v>350</v>
      </c>
      <c r="D45" s="330" t="s">
        <v>0</v>
      </c>
      <c r="E45" s="341">
        <v>15</v>
      </c>
      <c r="F45" s="352"/>
      <c r="G45" s="352">
        <f t="shared" ref="G45" si="39">F45*$N$4</f>
        <v>0</v>
      </c>
      <c r="H45" s="23" t="s">
        <v>28</v>
      </c>
      <c r="I45" s="24">
        <v>3</v>
      </c>
      <c r="J45" s="25">
        <f t="shared" ref="J45" si="40">G45*I45</f>
        <v>0</v>
      </c>
      <c r="K45" s="26"/>
    </row>
    <row r="46" spans="2:12" ht="17.25" customHeight="1" thickBot="1" x14ac:dyDescent="0.3">
      <c r="B46" s="57" t="s">
        <v>344</v>
      </c>
      <c r="C46" s="331"/>
      <c r="D46" s="331"/>
      <c r="E46" s="332"/>
      <c r="F46" s="353"/>
      <c r="G46" s="353"/>
      <c r="H46" s="58" t="s">
        <v>29</v>
      </c>
      <c r="I46" s="45">
        <f>I45*12</f>
        <v>36</v>
      </c>
      <c r="J46" s="59">
        <f t="shared" ref="J46" si="41">G45*I46</f>
        <v>0</v>
      </c>
      <c r="K46" s="26"/>
      <c r="L46" s="4" t="s">
        <v>137</v>
      </c>
    </row>
    <row r="47" spans="2:12" ht="15" customHeight="1" x14ac:dyDescent="0.25">
      <c r="B47" s="56" t="s">
        <v>108</v>
      </c>
      <c r="C47" s="330" t="s">
        <v>350</v>
      </c>
      <c r="D47" s="330" t="s">
        <v>0</v>
      </c>
      <c r="E47" s="341">
        <v>15</v>
      </c>
      <c r="F47" s="352"/>
      <c r="G47" s="352">
        <f t="shared" ref="G47" si="42">F47*$N$4</f>
        <v>0</v>
      </c>
      <c r="H47" s="23" t="s">
        <v>28</v>
      </c>
      <c r="I47" s="24">
        <v>3</v>
      </c>
      <c r="J47" s="25">
        <f t="shared" ref="J47" si="43">G47*I47</f>
        <v>0</v>
      </c>
      <c r="K47" s="26"/>
    </row>
    <row r="48" spans="2:12" ht="17.25" customHeight="1" thickBot="1" x14ac:dyDescent="0.3">
      <c r="B48" s="57" t="s">
        <v>345</v>
      </c>
      <c r="C48" s="331"/>
      <c r="D48" s="331"/>
      <c r="E48" s="332"/>
      <c r="F48" s="353"/>
      <c r="G48" s="353"/>
      <c r="H48" s="58" t="s">
        <v>29</v>
      </c>
      <c r="I48" s="45">
        <f>I47*12</f>
        <v>36</v>
      </c>
      <c r="J48" s="59">
        <f t="shared" ref="J48" si="44">G47*I48</f>
        <v>0</v>
      </c>
      <c r="K48" s="26"/>
      <c r="L48" s="4" t="s">
        <v>137</v>
      </c>
    </row>
    <row r="49" spans="2:12" ht="15" customHeight="1" x14ac:dyDescent="0.25">
      <c r="B49" s="56" t="s">
        <v>109</v>
      </c>
      <c r="C49" s="330" t="s">
        <v>350</v>
      </c>
      <c r="D49" s="330" t="s">
        <v>0</v>
      </c>
      <c r="E49" s="341">
        <v>15</v>
      </c>
      <c r="F49" s="352"/>
      <c r="G49" s="352">
        <f t="shared" ref="G49" si="45">F49*$N$4</f>
        <v>0</v>
      </c>
      <c r="H49" s="23" t="s">
        <v>28</v>
      </c>
      <c r="I49" s="24">
        <v>6</v>
      </c>
      <c r="J49" s="25">
        <f t="shared" ref="J49" si="46">G49*I49</f>
        <v>0</v>
      </c>
      <c r="K49" s="26"/>
    </row>
    <row r="50" spans="2:12" ht="17.25" customHeight="1" thickBot="1" x14ac:dyDescent="0.3">
      <c r="B50" s="57" t="s">
        <v>346</v>
      </c>
      <c r="C50" s="331"/>
      <c r="D50" s="331"/>
      <c r="E50" s="332"/>
      <c r="F50" s="353"/>
      <c r="G50" s="353"/>
      <c r="H50" s="58" t="s">
        <v>29</v>
      </c>
      <c r="I50" s="45">
        <f>I49*12</f>
        <v>72</v>
      </c>
      <c r="J50" s="59">
        <f t="shared" ref="J50" si="47">G49*I50</f>
        <v>0</v>
      </c>
      <c r="K50" s="26"/>
      <c r="L50" s="4" t="s">
        <v>137</v>
      </c>
    </row>
    <row r="51" spans="2:12" ht="15" customHeight="1" x14ac:dyDescent="0.25">
      <c r="B51" s="56" t="s">
        <v>111</v>
      </c>
      <c r="C51" s="330" t="s">
        <v>350</v>
      </c>
      <c r="D51" s="330" t="s">
        <v>96</v>
      </c>
      <c r="E51" s="341">
        <v>15</v>
      </c>
      <c r="F51" s="352"/>
      <c r="G51" s="352">
        <f t="shared" ref="G51" si="48">F51*$N$4</f>
        <v>0</v>
      </c>
      <c r="H51" s="23" t="s">
        <v>28</v>
      </c>
      <c r="I51" s="24">
        <v>6</v>
      </c>
      <c r="J51" s="25">
        <f t="shared" ref="J51" si="49">G51*I51</f>
        <v>0</v>
      </c>
      <c r="K51" s="26"/>
    </row>
    <row r="52" spans="2:12" ht="17.25" customHeight="1" thickBot="1" x14ac:dyDescent="0.3">
      <c r="B52" s="57" t="s">
        <v>348</v>
      </c>
      <c r="C52" s="331"/>
      <c r="D52" s="331"/>
      <c r="E52" s="332"/>
      <c r="F52" s="353"/>
      <c r="G52" s="353"/>
      <c r="H52" s="58" t="s">
        <v>29</v>
      </c>
      <c r="I52" s="45">
        <f>I51*12</f>
        <v>72</v>
      </c>
      <c r="J52" s="59">
        <f t="shared" ref="J52" si="50">G51*I52</f>
        <v>0</v>
      </c>
      <c r="K52" s="26"/>
      <c r="L52" s="4" t="s">
        <v>137</v>
      </c>
    </row>
    <row r="53" spans="2:12" ht="15" customHeight="1" x14ac:dyDescent="0.25">
      <c r="B53" s="56" t="s">
        <v>112</v>
      </c>
      <c r="C53" s="330" t="s">
        <v>350</v>
      </c>
      <c r="D53" s="330" t="s">
        <v>96</v>
      </c>
      <c r="E53" s="341">
        <v>15</v>
      </c>
      <c r="F53" s="352"/>
      <c r="G53" s="352">
        <f t="shared" ref="G53" si="51">F53*$N$4</f>
        <v>0</v>
      </c>
      <c r="H53" s="23" t="s">
        <v>28</v>
      </c>
      <c r="I53" s="24">
        <v>6</v>
      </c>
      <c r="J53" s="25">
        <f t="shared" ref="J53" si="52">G53*I53</f>
        <v>0</v>
      </c>
      <c r="K53" s="26"/>
    </row>
    <row r="54" spans="2:12" ht="17.25" customHeight="1" thickBot="1" x14ac:dyDescent="0.3">
      <c r="B54" s="57" t="s">
        <v>349</v>
      </c>
      <c r="C54" s="331"/>
      <c r="D54" s="331"/>
      <c r="E54" s="332"/>
      <c r="F54" s="353"/>
      <c r="G54" s="353"/>
      <c r="H54" s="58" t="s">
        <v>29</v>
      </c>
      <c r="I54" s="45">
        <f>I53*12</f>
        <v>72</v>
      </c>
      <c r="J54" s="59">
        <f t="shared" ref="J54" si="53">G53*I54</f>
        <v>0</v>
      </c>
      <c r="K54" s="26"/>
      <c r="L54" s="4" t="s">
        <v>137</v>
      </c>
    </row>
    <row r="55" spans="2:12" ht="15" customHeight="1" x14ac:dyDescent="0.25">
      <c r="B55" s="56" t="s">
        <v>105</v>
      </c>
      <c r="C55" s="330" t="s">
        <v>350</v>
      </c>
      <c r="D55" s="330" t="s">
        <v>96</v>
      </c>
      <c r="E55" s="341">
        <v>15</v>
      </c>
      <c r="F55" s="352"/>
      <c r="G55" s="352">
        <f t="shared" ref="G55" si="54">F55*$N$4</f>
        <v>0</v>
      </c>
      <c r="H55" s="23" t="s">
        <v>28</v>
      </c>
      <c r="I55" s="24">
        <v>10</v>
      </c>
      <c r="J55" s="25">
        <f t="shared" ref="J55" si="55">G55*I55</f>
        <v>0</v>
      </c>
      <c r="K55" s="26"/>
    </row>
    <row r="56" spans="2:12" ht="17.25" customHeight="1" thickBot="1" x14ac:dyDescent="0.3">
      <c r="B56" s="57" t="s">
        <v>337</v>
      </c>
      <c r="C56" s="331"/>
      <c r="D56" s="331"/>
      <c r="E56" s="332"/>
      <c r="F56" s="353"/>
      <c r="G56" s="353"/>
      <c r="H56" s="58" t="s">
        <v>29</v>
      </c>
      <c r="I56" s="45">
        <f>I55*12</f>
        <v>120</v>
      </c>
      <c r="J56" s="59">
        <f t="shared" ref="J56" si="56">G55*I56</f>
        <v>0</v>
      </c>
      <c r="K56" s="26"/>
      <c r="L56" s="4" t="s">
        <v>137</v>
      </c>
    </row>
    <row r="57" spans="2:12" ht="15" customHeight="1" x14ac:dyDescent="0.25">
      <c r="B57" s="56" t="s">
        <v>106</v>
      </c>
      <c r="C57" s="330" t="s">
        <v>350</v>
      </c>
      <c r="D57" s="330" t="s">
        <v>96</v>
      </c>
      <c r="E57" s="341">
        <v>15</v>
      </c>
      <c r="F57" s="352"/>
      <c r="G57" s="352">
        <f t="shared" ref="G57" si="57">F57*$N$4</f>
        <v>0</v>
      </c>
      <c r="H57" s="23" t="s">
        <v>28</v>
      </c>
      <c r="I57" s="24">
        <v>50</v>
      </c>
      <c r="J57" s="25">
        <f t="shared" ref="J57" si="58">G57*I57</f>
        <v>0</v>
      </c>
      <c r="K57" s="26"/>
    </row>
    <row r="58" spans="2:12" ht="17.25" customHeight="1" thickBot="1" x14ac:dyDescent="0.3">
      <c r="B58" s="57" t="s">
        <v>343</v>
      </c>
      <c r="C58" s="331"/>
      <c r="D58" s="331"/>
      <c r="E58" s="332"/>
      <c r="F58" s="353"/>
      <c r="G58" s="353"/>
      <c r="H58" s="58" t="s">
        <v>29</v>
      </c>
      <c r="I58" s="45">
        <f>I57*12</f>
        <v>600</v>
      </c>
      <c r="J58" s="59">
        <f t="shared" ref="J58" si="59">G57*I58</f>
        <v>0</v>
      </c>
      <c r="K58" s="26"/>
      <c r="L58" s="4" t="s">
        <v>137</v>
      </c>
    </row>
    <row r="59" spans="2:12" ht="15" customHeight="1" thickBot="1" x14ac:dyDescent="0.3">
      <c r="B59" s="306" t="s">
        <v>138</v>
      </c>
      <c r="C59" s="308"/>
      <c r="D59" s="308"/>
      <c r="E59" s="308"/>
      <c r="F59" s="308"/>
      <c r="G59" s="308"/>
      <c r="H59" s="308"/>
      <c r="I59" s="308"/>
      <c r="J59" s="309"/>
      <c r="K59" s="21"/>
    </row>
    <row r="60" spans="2:12" ht="15" customHeight="1" x14ac:dyDescent="0.25">
      <c r="B60" s="56" t="s">
        <v>113</v>
      </c>
      <c r="C60" s="330" t="s">
        <v>350</v>
      </c>
      <c r="D60" s="330" t="s">
        <v>96</v>
      </c>
      <c r="E60" s="341">
        <v>15</v>
      </c>
      <c r="F60" s="352"/>
      <c r="G60" s="352">
        <f>F60*$N$4</f>
        <v>0</v>
      </c>
      <c r="H60" s="23" t="s">
        <v>28</v>
      </c>
      <c r="I60" s="24">
        <v>20</v>
      </c>
      <c r="J60" s="25">
        <f>G60*I60</f>
        <v>0</v>
      </c>
      <c r="K60" s="26"/>
    </row>
    <row r="61" spans="2:12" ht="17.25" customHeight="1" thickBot="1" x14ac:dyDescent="0.3">
      <c r="B61" s="57" t="s">
        <v>114</v>
      </c>
      <c r="C61" s="331"/>
      <c r="D61" s="331"/>
      <c r="E61" s="332"/>
      <c r="F61" s="353"/>
      <c r="G61" s="353"/>
      <c r="H61" s="58" t="s">
        <v>29</v>
      </c>
      <c r="I61" s="45">
        <f>I60*12</f>
        <v>240</v>
      </c>
      <c r="J61" s="59">
        <f>G60*I61</f>
        <v>0</v>
      </c>
      <c r="K61" s="26"/>
      <c r="L61" s="4" t="s">
        <v>137</v>
      </c>
    </row>
    <row r="62" spans="2:12" ht="15" customHeight="1" thickBot="1" x14ac:dyDescent="0.3">
      <c r="B62" s="306" t="s">
        <v>139</v>
      </c>
      <c r="C62" s="308"/>
      <c r="D62" s="308"/>
      <c r="E62" s="308"/>
      <c r="F62" s="308"/>
      <c r="G62" s="308"/>
      <c r="H62" s="308"/>
      <c r="I62" s="308"/>
      <c r="J62" s="309"/>
      <c r="K62" s="21"/>
    </row>
    <row r="63" spans="2:12" ht="15" customHeight="1" x14ac:dyDescent="0.25">
      <c r="B63" s="56" t="s">
        <v>115</v>
      </c>
      <c r="C63" s="330" t="s">
        <v>350</v>
      </c>
      <c r="D63" s="330" t="s">
        <v>0</v>
      </c>
      <c r="E63" s="341">
        <v>15</v>
      </c>
      <c r="F63" s="352"/>
      <c r="G63" s="352">
        <f>F63*$N$4</f>
        <v>0</v>
      </c>
      <c r="H63" s="23" t="s">
        <v>28</v>
      </c>
      <c r="I63" s="24">
        <v>3</v>
      </c>
      <c r="J63" s="25">
        <f>G63*I63</f>
        <v>0</v>
      </c>
      <c r="K63" s="26"/>
    </row>
    <row r="64" spans="2:12" ht="17.25" customHeight="1" thickBot="1" x14ac:dyDescent="0.3">
      <c r="B64" s="57" t="s">
        <v>116</v>
      </c>
      <c r="C64" s="331"/>
      <c r="D64" s="331"/>
      <c r="E64" s="332"/>
      <c r="F64" s="353"/>
      <c r="G64" s="353"/>
      <c r="H64" s="58" t="s">
        <v>29</v>
      </c>
      <c r="I64" s="45">
        <f>I63*12</f>
        <v>36</v>
      </c>
      <c r="J64" s="59">
        <f>G63*I64</f>
        <v>0</v>
      </c>
      <c r="K64" s="26"/>
      <c r="L64" s="4" t="s">
        <v>137</v>
      </c>
    </row>
    <row r="65" spans="2:12" ht="15.75" customHeight="1" thickBot="1" x14ac:dyDescent="0.3">
      <c r="B65" s="306" t="s">
        <v>46</v>
      </c>
      <c r="C65" s="308"/>
      <c r="D65" s="308"/>
      <c r="E65" s="308"/>
      <c r="F65" s="308"/>
      <c r="G65" s="308"/>
      <c r="H65" s="308"/>
      <c r="I65" s="308"/>
      <c r="J65" s="309"/>
      <c r="K65" s="21"/>
    </row>
    <row r="66" spans="2:12" ht="15.75" thickBot="1" x14ac:dyDescent="0.3">
      <c r="B66" s="306" t="s">
        <v>47</v>
      </c>
      <c r="C66" s="308"/>
      <c r="D66" s="308"/>
      <c r="E66" s="308"/>
      <c r="F66" s="308"/>
      <c r="G66" s="308"/>
      <c r="H66" s="308"/>
      <c r="I66" s="308"/>
      <c r="J66" s="309"/>
      <c r="K66" s="21"/>
    </row>
    <row r="67" spans="2:12" x14ac:dyDescent="0.25">
      <c r="B67" s="56" t="s">
        <v>385</v>
      </c>
      <c r="C67" s="303" t="s">
        <v>436</v>
      </c>
      <c r="D67" s="394" t="s">
        <v>48</v>
      </c>
      <c r="E67" s="341">
        <v>3</v>
      </c>
      <c r="F67" s="393"/>
      <c r="G67" s="352">
        <f>F67*$N$4</f>
        <v>0</v>
      </c>
      <c r="H67" s="23" t="s">
        <v>28</v>
      </c>
      <c r="I67" s="24">
        <v>1</v>
      </c>
      <c r="J67" s="25">
        <f>G67*I67</f>
        <v>0</v>
      </c>
      <c r="K67" s="26"/>
    </row>
    <row r="68" spans="2:12" ht="17.25" customHeight="1" thickBot="1" x14ac:dyDescent="0.3">
      <c r="B68" s="57" t="s">
        <v>49</v>
      </c>
      <c r="C68" s="280"/>
      <c r="D68" s="394"/>
      <c r="E68" s="286"/>
      <c r="F68" s="393"/>
      <c r="G68" s="353"/>
      <c r="H68" s="23" t="s">
        <v>29</v>
      </c>
      <c r="I68" s="24">
        <f>I67*12</f>
        <v>12</v>
      </c>
      <c r="J68" s="59">
        <f>G67*I68</f>
        <v>0</v>
      </c>
      <c r="K68" s="26"/>
      <c r="L68" s="4" t="s">
        <v>137</v>
      </c>
    </row>
    <row r="69" spans="2:12" ht="15.75" thickBot="1" x14ac:dyDescent="0.3">
      <c r="B69" s="306" t="s">
        <v>50</v>
      </c>
      <c r="C69" s="308"/>
      <c r="D69" s="308"/>
      <c r="E69" s="308"/>
      <c r="F69" s="308"/>
      <c r="G69" s="308"/>
      <c r="H69" s="308"/>
      <c r="I69" s="308"/>
      <c r="J69" s="309"/>
      <c r="K69" s="21"/>
    </row>
    <row r="70" spans="2:12" ht="15" customHeight="1" x14ac:dyDescent="0.25">
      <c r="B70" s="56" t="s">
        <v>140</v>
      </c>
      <c r="C70" s="303" t="s">
        <v>436</v>
      </c>
      <c r="D70" s="394" t="s">
        <v>48</v>
      </c>
      <c r="E70" s="341">
        <v>5</v>
      </c>
      <c r="F70" s="393"/>
      <c r="G70" s="352">
        <f>F70*$N$4</f>
        <v>0</v>
      </c>
      <c r="H70" s="23" t="s">
        <v>28</v>
      </c>
      <c r="I70" s="24">
        <v>1</v>
      </c>
      <c r="J70" s="25">
        <f>G70*I70</f>
        <v>0</v>
      </c>
      <c r="K70" s="26"/>
    </row>
    <row r="71" spans="2:12" ht="17.25" customHeight="1" thickBot="1" x14ac:dyDescent="0.3">
      <c r="B71" s="57" t="s">
        <v>51</v>
      </c>
      <c r="C71" s="280"/>
      <c r="D71" s="395"/>
      <c r="E71" s="332"/>
      <c r="F71" s="396"/>
      <c r="G71" s="353"/>
      <c r="H71" s="58" t="s">
        <v>29</v>
      </c>
      <c r="I71" s="45">
        <f>I70*12</f>
        <v>12</v>
      </c>
      <c r="J71" s="59">
        <f>G70*I71</f>
        <v>0</v>
      </c>
      <c r="K71" s="26"/>
      <c r="L71" s="4" t="s">
        <v>137</v>
      </c>
    </row>
    <row r="72" spans="2:12" ht="15.75" customHeight="1" thickBot="1" x14ac:dyDescent="0.3">
      <c r="B72" s="306" t="s">
        <v>52</v>
      </c>
      <c r="C72" s="308"/>
      <c r="D72" s="308"/>
      <c r="E72" s="308"/>
      <c r="F72" s="308"/>
      <c r="G72" s="308"/>
      <c r="H72" s="308"/>
      <c r="I72" s="308"/>
      <c r="J72" s="309"/>
      <c r="K72" s="21"/>
    </row>
    <row r="73" spans="2:12" ht="15.75" customHeight="1" thickBot="1" x14ac:dyDescent="0.3">
      <c r="B73" s="306" t="s">
        <v>53</v>
      </c>
      <c r="C73" s="308"/>
      <c r="D73" s="308"/>
      <c r="E73" s="308"/>
      <c r="F73" s="308"/>
      <c r="G73" s="308"/>
      <c r="H73" s="308"/>
      <c r="I73" s="308"/>
      <c r="J73" s="309"/>
      <c r="K73" s="21"/>
    </row>
    <row r="74" spans="2:12" ht="15" customHeight="1" x14ac:dyDescent="0.25">
      <c r="B74" s="56" t="s">
        <v>141</v>
      </c>
      <c r="C74" s="303" t="s">
        <v>436</v>
      </c>
      <c r="D74" s="394" t="s">
        <v>48</v>
      </c>
      <c r="E74" s="341">
        <v>10</v>
      </c>
      <c r="F74" s="393"/>
      <c r="G74" s="352">
        <f t="shared" ref="G74" si="60">F74*$N$4</f>
        <v>0</v>
      </c>
      <c r="H74" s="23" t="s">
        <v>28</v>
      </c>
      <c r="I74" s="24">
        <v>1</v>
      </c>
      <c r="J74" s="25">
        <f t="shared" ref="J74" si="61">G74*I74</f>
        <v>0</v>
      </c>
      <c r="K74" s="26"/>
    </row>
    <row r="75" spans="2:12" ht="17.25" customHeight="1" thickBot="1" x14ac:dyDescent="0.3">
      <c r="B75" s="57" t="s">
        <v>54</v>
      </c>
      <c r="C75" s="280"/>
      <c r="D75" s="395"/>
      <c r="E75" s="332"/>
      <c r="F75" s="396"/>
      <c r="G75" s="353"/>
      <c r="H75" s="58" t="s">
        <v>29</v>
      </c>
      <c r="I75" s="45">
        <f>I74*12</f>
        <v>12</v>
      </c>
      <c r="J75" s="59">
        <f t="shared" ref="J75" si="62">G74*I75</f>
        <v>0</v>
      </c>
      <c r="K75" s="26"/>
      <c r="L75" s="4" t="s">
        <v>137</v>
      </c>
    </row>
    <row r="76" spans="2:12" ht="15" customHeight="1" x14ac:dyDescent="0.25">
      <c r="B76" s="62" t="s">
        <v>142</v>
      </c>
      <c r="C76" s="197" t="s">
        <v>436</v>
      </c>
      <c r="D76" s="401" t="s">
        <v>48</v>
      </c>
      <c r="E76" s="341">
        <v>10</v>
      </c>
      <c r="F76" s="392"/>
      <c r="G76" s="352">
        <f t="shared" ref="G76" si="63">F76*$N$4</f>
        <v>0</v>
      </c>
      <c r="H76" s="23" t="s">
        <v>28</v>
      </c>
      <c r="I76" s="24">
        <v>1</v>
      </c>
      <c r="J76" s="25">
        <f t="shared" ref="J76" si="64">G76*I76</f>
        <v>0</v>
      </c>
      <c r="K76" s="26"/>
    </row>
    <row r="77" spans="2:12" ht="17.25" customHeight="1" thickBot="1" x14ac:dyDescent="0.3">
      <c r="B77" s="63" t="s">
        <v>55</v>
      </c>
      <c r="C77" s="199"/>
      <c r="D77" s="395"/>
      <c r="E77" s="332"/>
      <c r="F77" s="323"/>
      <c r="G77" s="353"/>
      <c r="H77" s="58" t="s">
        <v>29</v>
      </c>
      <c r="I77" s="45">
        <f>I76*12</f>
        <v>12</v>
      </c>
      <c r="J77" s="59">
        <f t="shared" ref="J77" si="65">G76*I77</f>
        <v>0</v>
      </c>
      <c r="K77" s="26"/>
      <c r="L77" s="4" t="s">
        <v>137</v>
      </c>
    </row>
    <row r="78" spans="2:12" ht="24.75" customHeight="1" thickBot="1" x14ac:dyDescent="0.3">
      <c r="E78" s="64" t="s">
        <v>11</v>
      </c>
      <c r="F78" s="65"/>
      <c r="G78" s="376" t="s">
        <v>11</v>
      </c>
      <c r="H78" s="378"/>
      <c r="I78" s="379">
        <f>SUMIF(L6:L77,"S",J6:J77)</f>
        <v>0</v>
      </c>
      <c r="J78" s="381"/>
      <c r="K78" s="54"/>
    </row>
    <row r="79" spans="2:12" s="7" customFormat="1" x14ac:dyDescent="0.25">
      <c r="B79" s="66"/>
      <c r="E79" s="67"/>
      <c r="F79" s="13"/>
      <c r="G79" s="13"/>
      <c r="H79" s="68"/>
      <c r="I79" s="69"/>
      <c r="J79" s="55"/>
      <c r="K79" s="55"/>
      <c r="L79" s="8"/>
    </row>
    <row r="80" spans="2:12" ht="35.25" customHeight="1" x14ac:dyDescent="0.25">
      <c r="E80" s="4"/>
    </row>
    <row r="81" spans="5:5" ht="23.25" customHeight="1" x14ac:dyDescent="0.25">
      <c r="E81" s="4"/>
    </row>
    <row r="82" spans="5:5" ht="27" customHeight="1" x14ac:dyDescent="0.25">
      <c r="E82" s="4"/>
    </row>
    <row r="83" spans="5:5" ht="28.5" customHeight="1" x14ac:dyDescent="0.25">
      <c r="E83" s="4"/>
    </row>
    <row r="84" spans="5:5" ht="30" customHeight="1" x14ac:dyDescent="0.25">
      <c r="E84" s="4"/>
    </row>
    <row r="85" spans="5:5" ht="18.75" customHeight="1" x14ac:dyDescent="0.25">
      <c r="E85" s="4"/>
    </row>
    <row r="99" spans="5:5" ht="15" customHeight="1" x14ac:dyDescent="0.25">
      <c r="E99" s="4"/>
    </row>
  </sheetData>
  <mergeCells count="185">
    <mergeCell ref="G60:G61"/>
    <mergeCell ref="C47:C48"/>
    <mergeCell ref="D47:D48"/>
    <mergeCell ref="E47:E48"/>
    <mergeCell ref="F47:F48"/>
    <mergeCell ref="G47:G48"/>
    <mergeCell ref="C49:C50"/>
    <mergeCell ref="D49:D50"/>
    <mergeCell ref="E49:E50"/>
    <mergeCell ref="F49:F50"/>
    <mergeCell ref="G49:G50"/>
    <mergeCell ref="B59:J59"/>
    <mergeCell ref="C60:C61"/>
    <mergeCell ref="D60:D61"/>
    <mergeCell ref="E60:E61"/>
    <mergeCell ref="F60:F61"/>
    <mergeCell ref="D55:D56"/>
    <mergeCell ref="G57:G58"/>
    <mergeCell ref="E55:E56"/>
    <mergeCell ref="F55:F56"/>
    <mergeCell ref="G55:G56"/>
    <mergeCell ref="G53:G54"/>
    <mergeCell ref="F57:F58"/>
    <mergeCell ref="E57:E58"/>
    <mergeCell ref="C55:C56"/>
    <mergeCell ref="B23:B24"/>
    <mergeCell ref="B25:B26"/>
    <mergeCell ref="B27:B28"/>
    <mergeCell ref="B29:B30"/>
    <mergeCell ref="B31:B32"/>
    <mergeCell ref="B33:B34"/>
    <mergeCell ref="D35:D36"/>
    <mergeCell ref="E35:E36"/>
    <mergeCell ref="F35:F36"/>
    <mergeCell ref="C27:C28"/>
    <mergeCell ref="D27:D28"/>
    <mergeCell ref="E27:E28"/>
    <mergeCell ref="F27:F28"/>
    <mergeCell ref="F53:F54"/>
    <mergeCell ref="C25:C26"/>
    <mergeCell ref="D25:D26"/>
    <mergeCell ref="E25:E26"/>
    <mergeCell ref="F25:F26"/>
    <mergeCell ref="D43:D44"/>
    <mergeCell ref="E43:E44"/>
    <mergeCell ref="C43:C44"/>
    <mergeCell ref="F43:F44"/>
    <mergeCell ref="G43:G44"/>
    <mergeCell ref="C45:C46"/>
    <mergeCell ref="D45:D46"/>
    <mergeCell ref="E45:E46"/>
    <mergeCell ref="F45:F46"/>
    <mergeCell ref="G45:G46"/>
    <mergeCell ref="G39:G40"/>
    <mergeCell ref="C33:C34"/>
    <mergeCell ref="D33:D34"/>
    <mergeCell ref="E33:E34"/>
    <mergeCell ref="F33:F34"/>
    <mergeCell ref="G33:G34"/>
    <mergeCell ref="C35:C36"/>
    <mergeCell ref="E31:E32"/>
    <mergeCell ref="C39:C40"/>
    <mergeCell ref="D39:D40"/>
    <mergeCell ref="E39:E40"/>
    <mergeCell ref="F39:F40"/>
    <mergeCell ref="F31:F32"/>
    <mergeCell ref="G31:G32"/>
    <mergeCell ref="G35:G36"/>
    <mergeCell ref="C31:C32"/>
    <mergeCell ref="D31:D32"/>
    <mergeCell ref="I78:J78"/>
    <mergeCell ref="C76:C77"/>
    <mergeCell ref="D76:D77"/>
    <mergeCell ref="E76:E77"/>
    <mergeCell ref="F76:F77"/>
    <mergeCell ref="G76:G77"/>
    <mergeCell ref="G78:H78"/>
    <mergeCell ref="C67:C68"/>
    <mergeCell ref="D67:D68"/>
    <mergeCell ref="E67:E68"/>
    <mergeCell ref="F67:F68"/>
    <mergeCell ref="G67:G68"/>
    <mergeCell ref="B72:J72"/>
    <mergeCell ref="B73:J73"/>
    <mergeCell ref="C74:C75"/>
    <mergeCell ref="D74:D75"/>
    <mergeCell ref="E74:E75"/>
    <mergeCell ref="F74:F75"/>
    <mergeCell ref="G74:G75"/>
    <mergeCell ref="B69:J69"/>
    <mergeCell ref="C70:C71"/>
    <mergeCell ref="D70:D71"/>
    <mergeCell ref="E70:E71"/>
    <mergeCell ref="F70:F71"/>
    <mergeCell ref="G70:G71"/>
    <mergeCell ref="C41:C42"/>
    <mergeCell ref="D41:D42"/>
    <mergeCell ref="E41:E42"/>
    <mergeCell ref="F41:F42"/>
    <mergeCell ref="G41:G42"/>
    <mergeCell ref="C57:C58"/>
    <mergeCell ref="D57:D58"/>
    <mergeCell ref="B65:J65"/>
    <mergeCell ref="B66:J66"/>
    <mergeCell ref="B62:J62"/>
    <mergeCell ref="C63:C64"/>
    <mergeCell ref="D63:D64"/>
    <mergeCell ref="E63:E64"/>
    <mergeCell ref="F63:F64"/>
    <mergeCell ref="G63:G64"/>
    <mergeCell ref="C51:C52"/>
    <mergeCell ref="D51:D52"/>
    <mergeCell ref="E51:E52"/>
    <mergeCell ref="F51:F52"/>
    <mergeCell ref="G51:G52"/>
    <mergeCell ref="C53:C54"/>
    <mergeCell ref="D53:D54"/>
    <mergeCell ref="E53:E54"/>
    <mergeCell ref="B5:J5"/>
    <mergeCell ref="C6:C7"/>
    <mergeCell ref="D6:D7"/>
    <mergeCell ref="E6:E7"/>
    <mergeCell ref="F6:F7"/>
    <mergeCell ref="G6:G7"/>
    <mergeCell ref="C37:C38"/>
    <mergeCell ref="D37:D38"/>
    <mergeCell ref="E37:E38"/>
    <mergeCell ref="F37:F38"/>
    <mergeCell ref="G37:G38"/>
    <mergeCell ref="C8:C9"/>
    <mergeCell ref="D8:D9"/>
    <mergeCell ref="E8:E9"/>
    <mergeCell ref="F8:F9"/>
    <mergeCell ref="G8:G9"/>
    <mergeCell ref="C10:C11"/>
    <mergeCell ref="D10:D11"/>
    <mergeCell ref="E10:E11"/>
    <mergeCell ref="F10:F11"/>
    <mergeCell ref="G10:G11"/>
    <mergeCell ref="C21:C22"/>
    <mergeCell ref="D21:D22"/>
    <mergeCell ref="E21:E22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F21:F22"/>
    <mergeCell ref="G21:G22"/>
    <mergeCell ref="B18:J18"/>
    <mergeCell ref="C19:C20"/>
    <mergeCell ref="D19:D20"/>
    <mergeCell ref="E19:E20"/>
    <mergeCell ref="F19:F20"/>
    <mergeCell ref="G19:G20"/>
    <mergeCell ref="B19:B20"/>
    <mergeCell ref="B21:B22"/>
    <mergeCell ref="G25:G26"/>
    <mergeCell ref="C23:C24"/>
    <mergeCell ref="D23:D24"/>
    <mergeCell ref="E23:E24"/>
    <mergeCell ref="F23:F24"/>
    <mergeCell ref="G23:G24"/>
    <mergeCell ref="C29:C30"/>
    <mergeCell ref="D29:D30"/>
    <mergeCell ref="E29:E30"/>
    <mergeCell ref="F29:F30"/>
    <mergeCell ref="G27:G28"/>
    <mergeCell ref="G29:G30"/>
    <mergeCell ref="B12:J12"/>
    <mergeCell ref="C13:C14"/>
    <mergeCell ref="D13:D14"/>
    <mergeCell ref="E13:E14"/>
    <mergeCell ref="F13:F14"/>
    <mergeCell ref="G13:G14"/>
    <mergeCell ref="B15:J15"/>
    <mergeCell ref="C16:C17"/>
    <mergeCell ref="D16:D17"/>
    <mergeCell ref="E16:E17"/>
    <mergeCell ref="F16:F17"/>
    <mergeCell ref="G16:G17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B18:J18 G7:J7 I78:J78 I76:I77 H6:J6 H10:I11 H8:I9 H19:I2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M r + d V C u d l g u m A A A A + A A A A B I A H A B D b 2 5 m a W c v U G F j a 2 F n Z S 5 4 b W w g o h g A K K A U A A A A A A A A A A A A A A A A A A A A A A A A A A A A h Y / N C o J A G E V f R W b v / K i B y O c I t U 2 I g m g 7 6 K R D O o o z N r 5 b i x 6 p V 0 g o q 1 3 L e z i L c x + 3 O 2 R T 2 3 h X O R j V 6 R Q x T J E n d d G V S l c p G u 3 Z j 1 H G Y S e K i 6 i k N 8 v a J J M p U 1 R b 2 y e E O O e w C 3 E 3 V C S g l J F T v j 0 U t W w F + s j q v + w r b a z Q h U Q c j q 8 Y H u C I 4 W g V M x x S B m T B k C v 9 V Y K 5 G F M g P x A 2 Y 2 P H Q f L e + u s 9 k G U C e b / g T 1 B L A w Q U A A I A C A A y v 5 1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r + d V C i K R 7 g O A A A A E Q A A A B M A H A B G b 3 J t d W x h c y 9 T Z W N 0 a W 9 u M S 5 t I K I Y A C i g F A A A A A A A A A A A A A A A A A A A A A A A A A A A A C t O T S 7 J z M 9 T C I b Q h t Y A U E s B A i 0 A F A A C A A g A M r + d V C u d l g u m A A A A + A A A A B I A A A A A A A A A A A A A A A A A A A A A A E N v b m Z p Z y 9 Q Y W N r Y W d l L n h t b F B L A Q I t A B Q A A g A I A D K / n V Q P y u m r p A A A A O k A A A A T A A A A A A A A A A A A A A A A A P I A A A B b Q 2 9 u d G V u d F 9 U e X B l c 1 0 u e G 1 s U E s B A i 0 A F A A C A A g A M r + d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K U Z 7 E r m X R J m p x V g P / J H c I A A A A A A g A A A A A A E G Y A A A A B A A A g A A A A i x H M 6 w R H Y H 5 x r / 4 u 1 V Z C Q 2 S Z K e d M s f i Z r b g x 8 O 1 H Q h 4 A A A A A D o A A A A A C A A A g A A A A H q b M W + w k N A O D t p C i g e x 9 n X H o C e n N v g F / r / U r Z Y u 1 W 9 p Q A A A A q i 0 p i H p N i Z Y r o l Y H X F m 5 6 T 7 c S s y s Y 3 E Y K 4 L B i 3 6 I V e u 5 l T x v p y Q 8 K Q L r v 9 9 2 v w n m x w J Q q K Y 9 u I T k t E 4 K w K 5 j 5 0 K c J N B r H i l J N 7 6 l K 5 h e 8 u R A A A A A 1 N L A 7 O d 1 y i a N 5 b 9 B x D u R 8 N 2 / 2 C 0 I R X F O 8 e h P 9 m o 6 C n B N W 8 h s K 5 7 5 f D u R v b V 0 s G a 9 + y Q + H y i p + + c 3 o m y g G K q D 3 A = = < / D a t a M a s h u p > 
</file>

<file path=customXml/itemProps1.xml><?xml version="1.0" encoding="utf-8"?>
<ds:datastoreItem xmlns:ds="http://schemas.openxmlformats.org/officeDocument/2006/customXml" ds:itemID="{133119B5-CD64-4CF0-874D-7B50994C23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4</vt:i4>
      </vt:variant>
    </vt:vector>
  </HeadingPairs>
  <TitlesOfParts>
    <vt:vector size="15" baseType="lpstr">
      <vt:lpstr>PROFISSIONAIS</vt:lpstr>
      <vt:lpstr>DESLOCAMENTO</vt:lpstr>
      <vt:lpstr>PRANCHAS</vt:lpstr>
      <vt:lpstr>PLOTAGEM</vt:lpstr>
      <vt:lpstr>LEV_TOPOG</vt:lpstr>
      <vt:lpstr>ACRÉSCIMO TOPOGRAFIA</vt:lpstr>
      <vt:lpstr>ORÇAMENTO</vt:lpstr>
      <vt:lpstr>PROJETOS1</vt:lpstr>
      <vt:lpstr>PROJETOS2</vt:lpstr>
      <vt:lpstr>RELATÓRIOS</vt:lpstr>
      <vt:lpstr>RESUMO</vt:lpstr>
      <vt:lpstr>PLOTAGEM!Area_de_impressao</vt:lpstr>
      <vt:lpstr>PROJETOS2!Area_de_impressao</vt:lpstr>
      <vt:lpstr>RELATÓRIOS!Area_de_impressao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Wagner Waguinho</cp:lastModifiedBy>
  <cp:lastPrinted>2022-10-06T14:29:24Z</cp:lastPrinted>
  <dcterms:created xsi:type="dcterms:W3CDTF">2020-03-12T10:46:57Z</dcterms:created>
  <dcterms:modified xsi:type="dcterms:W3CDTF">2023-12-13T13:50:49Z</dcterms:modified>
</cp:coreProperties>
</file>